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P&amp;L Forecast" sheetId="4" state="visible" r:id="rId4"/>
    <sheet xmlns:r="http://schemas.openxmlformats.org/officeDocument/2006/relationships" name="Cashflow Forecast" sheetId="5" state="visible" r:id="rId5"/>
    <sheet xmlns:r="http://schemas.openxmlformats.org/officeDocument/2006/relationships" name="Balance Sheet" sheetId="6" state="visible" r:id="rId6"/>
    <sheet xmlns:r="http://schemas.openxmlformats.org/officeDocument/2006/relationships" name="Dashboard Summary" sheetId="7" state="visible" r:id="rId7"/>
  </sheets>
  <definedNames/>
</workbook>
</file>

<file path=xl/styles.xml><?xml version="1.0" encoding="utf-8"?>
<styleSheet xmlns="http://schemas.openxmlformats.org/spreadsheetml/2006/main">
  <numFmts count="3">
    <numFmt numFmtId="164" formatCode="\£#,##0;&quot;(£&quot;#,##0\);\-"/>
    <numFmt numFmtId="165" formatCode="0.0%;\(0.0%\);\-"/>
    <numFmt numFmtId="166" formatCode="#,##0;\(#,##0\);\-"/>
  </numFmts>
  <fonts count="35">
    <font>
      <name val="Noto Sans"/>
      <color theme="1"/>
      <sz val="11"/>
    </font>
    <font>
      <name val="Noto Sans"/>
      <sz val="10"/>
    </font>
    <font>
      <name val="Noto Sans"/>
      <sz val="10"/>
    </font>
    <font>
      <name val="Noto Sans"/>
      <sz val="10"/>
    </font>
    <font>
      <name val="Noto Sans"/>
      <b val="1"/>
      <color rgb="00FFFFFF"/>
      <sz val="14"/>
    </font>
    <font>
      <name val="Noto Sans"/>
      <b val="1"/>
      <color rgb="00FFFFFF"/>
      <sz val="12"/>
    </font>
    <font>
      <name val="Noto Sans"/>
      <b val="1"/>
      <color rgb="001B3A5C"/>
      <sz val="10"/>
    </font>
    <font>
      <name val="Noto Sans"/>
      <color rgb="00000000"/>
      <sz val="10"/>
    </font>
    <font>
      <name val="Noto Sans"/>
      <i val="1"/>
      <color rgb="00FFFFFF"/>
      <sz val="9"/>
    </font>
    <font>
      <name val="Noto Sans"/>
      <b val="1"/>
      <color rgb="00FFFFFF"/>
      <sz val="10"/>
    </font>
    <font>
      <name val="Noto Sans"/>
      <color rgb="000000FF"/>
      <sz val="10"/>
    </font>
    <font>
      <name val="Noto Sans"/>
      <b val="1"/>
      <color rgb="00000000"/>
      <sz val="10"/>
    </font>
    <font>
      <name val="Noto Sans"/>
      <i val="1"/>
      <color rgb="000000FF"/>
      <sz val="10"/>
    </font>
    <font>
      <name val="Noto Sans"/>
      <i val="1"/>
      <color rgb="00000000"/>
      <sz val="10"/>
    </font>
    <font>
      <name val="Noto Sans"/>
      <b val="1"/>
      <color rgb="00FFFFFF"/>
      <sz val="13"/>
    </font>
    <font>
      <name val="Noto Sans"/>
      <i val="1"/>
      <color rgb="001B3A5C"/>
      <sz val="8"/>
    </font>
    <font>
      <name val="Noto Sans"/>
      <sz val="10"/>
    </font>
    <font>
      <name val="Noto Sans"/>
      <color rgb="00008000"/>
      <sz val="10"/>
    </font>
    <font>
      <name val="Noto Sans"/>
      <b val="1"/>
      <sz val="10"/>
    </font>
    <font>
      <name val="Noto Sans"/>
      <b val="1"/>
      <color rgb="00008000"/>
      <sz val="10"/>
    </font>
    <font>
      <name val="Noto Sans"/>
      <i val="1"/>
      <color rgb="00666666"/>
      <sz val="8"/>
    </font>
    <font>
      <name val="Noto Sans"/>
      <b val="1"/>
      <color rgb="00FFFFFF"/>
      <sz val="18"/>
    </font>
    <font>
      <name val="Noto Sans"/>
      <b val="1"/>
      <color rgb="00FFFFFF"/>
      <sz val="22"/>
    </font>
    <font>
      <name val="Noto Sans"/>
      <b val="1"/>
      <color rgb="00FFFFFF"/>
      <sz val="11"/>
    </font>
    <font>
      <name val="Noto Sans"/>
      <b val="1"/>
      <color rgb="0025285A"/>
      <sz val="14"/>
    </font>
    <font>
      <name val="Noto Sans"/>
      <color rgb="00303042"/>
    </font>
    <font>
      <name val="Noto Sans"/>
      <b val="1"/>
      <color rgb="0025285A"/>
    </font>
    <font>
      <name val="Noto Sans"/>
      <color rgb="000066CC"/>
    </font>
    <font>
      <name val="Noto Sans"/>
      <b val="1"/>
      <color rgb="00FFFFFF"/>
    </font>
    <font>
      <name val="Noto Sans"/>
      <color rgb="00000000"/>
    </font>
    <font>
      <name val="Aptos"/>
      <b val="1"/>
      <color rgb="00303042"/>
      <sz val="11"/>
    </font>
    <font>
      <name val="Aptos"/>
      <color rgb="00303042"/>
      <sz val="11"/>
    </font>
    <font>
      <name val="Aptos Display"/>
      <b val="1"/>
      <color rgb="0025285A"/>
      <sz val="13"/>
    </font>
    <font>
      <name val="Aptos Display"/>
      <b val="1"/>
      <color rgb="00FFFFFF"/>
      <sz val="12"/>
    </font>
    <font>
      <name val="Aptos"/>
      <b val="1"/>
      <color rgb="0025285A"/>
      <sz val="11"/>
    </font>
  </fonts>
  <fills count="13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2E75B6"/>
      </patternFill>
    </fill>
    <fill>
      <patternFill patternType="solid">
        <fgColor rgb="00F5F5F5"/>
      </patternFill>
    </fill>
    <fill>
      <patternFill patternType="solid">
        <fgColor rgb="00D6E8F7"/>
      </patternFill>
    </fill>
    <fill>
      <patternFill patternType="solid">
        <fgColor rgb="00EEF6FC"/>
      </patternFill>
    </fill>
    <fill>
      <patternFill patternType="solid">
        <fgColor rgb="00D4EDEA"/>
      </patternFill>
    </fill>
    <fill>
      <patternFill patternType="solid">
        <fgColor rgb="0025285A"/>
      </patternFill>
    </fill>
    <fill>
      <patternFill patternType="solid">
        <fgColor rgb="001D91A8"/>
      </patternFill>
    </fill>
    <fill>
      <patternFill patternType="solid">
        <fgColor rgb="00E7F7F6"/>
      </patternFill>
    </fill>
    <fill>
      <patternFill patternType="solid">
        <fgColor rgb="0025285A"/>
      </patternFill>
    </fill>
    <fill>
      <patternFill patternType="solid">
        <fgColor rgb="00EAF7F8"/>
      </patternFill>
    </fill>
  </fills>
  <borders count="11">
    <border/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thin"/>
      <bottom style="medium"/>
    </border>
    <border>
      <left style="thin">
        <color rgb="0042C7C3"/>
      </left>
      <right style="thin">
        <color rgb="0042C7C3"/>
      </right>
      <top style="thin">
        <color rgb="0042C7C3"/>
      </top>
      <bottom style="thin">
        <color rgb="0042C7C3"/>
      </bottom>
    </border>
    <border/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thin"/>
      <bottom style="medium"/>
    </border>
    <border>
      <top style="thin">
        <color rgb="0042C7C3"/>
      </top>
    </border>
    <border>
      <right style="thin">
        <color rgb="0042C7C3"/>
      </right>
      <top style="thin">
        <color rgb="0042C7C3"/>
      </top>
    </border>
    <border>
      <top style="thin">
        <color rgb="0042C7C3"/>
      </top>
      <bottom style="thin">
        <color rgb="0042C7C3"/>
      </bottom>
    </border>
    <border>
      <right style="thin">
        <color rgb="0042C7C3"/>
      </right>
      <top style="thin">
        <color rgb="0042C7C3"/>
      </top>
      <bottom style="thin">
        <color rgb="0042C7C3"/>
      </bottom>
    </border>
  </borders>
  <cellStyleXfs count="6">
    <xf numFmtId="0" fontId="0" fillId="0" borderId="4" applyAlignment="1">
      <alignment horizontal="general" vertical="bottom"/>
    </xf>
    <xf numFmtId="43" fontId="16" fillId="0" borderId="4"/>
    <xf numFmtId="41" fontId="16" fillId="0" borderId="4"/>
    <xf numFmtId="44" fontId="16" fillId="0" borderId="4"/>
    <xf numFmtId="42" fontId="16" fillId="0" borderId="4"/>
    <xf numFmtId="9" fontId="16" fillId="0" borderId="4"/>
  </cellStyleXfs>
  <cellXfs count="15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9" fillId="3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center" vertical="bottom"/>
    </xf>
    <xf numFmtId="164" fontId="10" fillId="0" borderId="0" applyAlignment="1" pivotButton="0" quotePrefix="0" xfId="0">
      <alignment horizontal="right" vertical="center"/>
    </xf>
    <xf numFmtId="0" fontId="11" fillId="5" borderId="2" applyAlignment="1" pivotButton="0" quotePrefix="0" xfId="0">
      <alignment horizontal="left" vertical="center"/>
    </xf>
    <xf numFmtId="164" fontId="11" fillId="5" borderId="2" applyAlignment="1" pivotButton="0" quotePrefix="0" xfId="0">
      <alignment horizontal="right" vertical="center"/>
    </xf>
    <xf numFmtId="0" fontId="6" fillId="6" borderId="2" applyAlignment="1" pivotButton="0" quotePrefix="0" xfId="0">
      <alignment horizontal="left" vertical="center"/>
    </xf>
    <xf numFmtId="164" fontId="6" fillId="6" borderId="2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165" fontId="7" fillId="0" borderId="0" applyAlignment="1" pivotButton="0" quotePrefix="0" xfId="0">
      <alignment horizontal="right" vertical="center"/>
    </xf>
    <xf numFmtId="165" fontId="10" fillId="0" borderId="0" applyAlignment="1" pivotButton="0" quotePrefix="0" xfId="0">
      <alignment horizontal="right" vertical="center"/>
    </xf>
    <xf numFmtId="164" fontId="7" fillId="0" borderId="0" applyAlignment="1" pivotButton="0" quotePrefix="0" xfId="0">
      <alignment horizontal="right" vertical="center"/>
    </xf>
    <xf numFmtId="0" fontId="6" fillId="7" borderId="2" applyAlignment="1" pivotButton="0" quotePrefix="0" xfId="0">
      <alignment horizontal="left" vertical="center"/>
    </xf>
    <xf numFmtId="164" fontId="6" fillId="7" borderId="2" applyAlignment="1" pivotButton="0" quotePrefix="0" xfId="0">
      <alignment horizontal="right" vertical="center"/>
    </xf>
    <xf numFmtId="166" fontId="10" fillId="0" borderId="0" applyAlignment="1" pivotButton="0" quotePrefix="0" xfId="0">
      <alignment horizontal="right" vertical="center"/>
    </xf>
    <xf numFmtId="0" fontId="14" fillId="2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/>
    </xf>
    <xf numFmtId="164" fontId="17" fillId="0" borderId="0" applyAlignment="1" pivotButton="0" quotePrefix="0" xfId="0">
      <alignment horizontal="right" vertical="center"/>
    </xf>
    <xf numFmtId="0" fontId="16" fillId="4" borderId="0" applyAlignment="1" pivotButton="0" quotePrefix="0" xfId="0">
      <alignment horizontal="left" vertical="center"/>
    </xf>
    <xf numFmtId="164" fontId="17" fillId="4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/>
    </xf>
    <xf numFmtId="164" fontId="19" fillId="5" borderId="2" applyAlignment="1" pivotButton="0" quotePrefix="0" xfId="0">
      <alignment horizontal="right" vertical="center"/>
    </xf>
    <xf numFmtId="0" fontId="18" fillId="6" borderId="0" applyAlignment="1" pivotButton="0" quotePrefix="0" xfId="0">
      <alignment horizontal="left" vertical="center"/>
    </xf>
    <xf numFmtId="164" fontId="19" fillId="6" borderId="2" applyAlignment="1" pivotButton="0" quotePrefix="0" xfId="0">
      <alignment horizontal="right" vertical="center"/>
    </xf>
    <xf numFmtId="165" fontId="17" fillId="0" borderId="0" applyAlignment="1" pivotButton="0" quotePrefix="0" xfId="0">
      <alignment horizontal="right" vertical="center"/>
    </xf>
    <xf numFmtId="0" fontId="18" fillId="7" borderId="0" applyAlignment="1" pivotButton="0" quotePrefix="0" xfId="0">
      <alignment horizontal="left" vertical="center"/>
    </xf>
    <xf numFmtId="164" fontId="19" fillId="7" borderId="2" applyAlignment="1" pivotButton="0" quotePrefix="0" xfId="0">
      <alignment horizontal="right" vertical="center"/>
    </xf>
    <xf numFmtId="165" fontId="17" fillId="4" borderId="0" applyAlignment="1" pivotButton="0" quotePrefix="0" xfId="0">
      <alignment horizontal="right" vertical="center"/>
    </xf>
    <xf numFmtId="0" fontId="20" fillId="0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21" fillId="8" borderId="0" applyAlignment="1" pivotButton="0" quotePrefix="0" xfId="0">
      <alignment horizontal="center" vertical="center"/>
    </xf>
    <xf numFmtId="0" fontId="22" fillId="9" borderId="0" applyAlignment="1" pivotButton="0" quotePrefix="0" xfId="0">
      <alignment horizontal="center" vertical="center" wrapText="1"/>
    </xf>
    <xf numFmtId="0" fontId="23" fillId="9" borderId="0" applyAlignment="1" pivotButton="0" quotePrefix="0" xfId="0">
      <alignment horizontal="center" vertical="center"/>
    </xf>
    <xf numFmtId="0" fontId="24" fillId="10" borderId="0" pivotButton="0" quotePrefix="0" xfId="0"/>
    <xf numFmtId="0" fontId="25" fillId="0" borderId="3" applyAlignment="1" pivotButton="0" quotePrefix="0" xfId="0">
      <alignment wrapText="1"/>
    </xf>
    <xf numFmtId="0" fontId="24" fillId="0" borderId="0" pivotButton="0" quotePrefix="0" xfId="0"/>
    <xf numFmtId="0" fontId="25" fillId="0" borderId="0" pivotButton="0" quotePrefix="0" xfId="0"/>
    <xf numFmtId="0" fontId="26" fillId="0" borderId="0" pivotButton="0" quotePrefix="0" xfId="0"/>
    <xf numFmtId="0" fontId="0" fillId="0" borderId="0" applyAlignment="1" pivotButton="0" quotePrefix="0" xfId="0">
      <alignment horizontal="general" vertical="bottom"/>
    </xf>
    <xf numFmtId="0" fontId="28" fillId="8" borderId="3" applyAlignment="1" pivotButton="0" quotePrefix="0" xfId="0">
      <alignment vertical="center" wrapText="1"/>
    </xf>
    <xf numFmtId="0" fontId="25" fillId="0" borderId="3" applyAlignment="1" pivotButton="0" quotePrefix="0" xfId="0">
      <alignment vertical="top" wrapText="1"/>
    </xf>
    <xf numFmtId="0" fontId="26" fillId="10" borderId="3" applyAlignment="1" pivotButton="0" quotePrefix="0" xfId="0">
      <alignment vertical="center" wrapText="1"/>
    </xf>
    <xf numFmtId="0" fontId="28" fillId="9" borderId="3" applyAlignment="1" pivotButton="0" quotePrefix="0" xfId="0">
      <alignment horizontal="center" vertical="center" wrapText="1"/>
    </xf>
    <xf numFmtId="0" fontId="25" fillId="4" borderId="3" applyAlignment="1" pivotButton="0" quotePrefix="0" xfId="0">
      <alignment vertical="top" wrapText="1"/>
    </xf>
    <xf numFmtId="0" fontId="27" fillId="0" borderId="3" applyAlignment="1" pivotButton="0" quotePrefix="0" xfId="0">
      <alignment vertical="top" wrapText="1"/>
    </xf>
    <xf numFmtId="164" fontId="25" fillId="0" borderId="3" applyAlignment="1" pivotButton="0" quotePrefix="0" xfId="0">
      <alignment vertical="top" wrapText="1"/>
    </xf>
    <xf numFmtId="164" fontId="26" fillId="10" borderId="3" applyAlignment="1" pivotButton="0" quotePrefix="0" xfId="0">
      <alignment vertical="center" wrapText="1"/>
    </xf>
    <xf numFmtId="165" fontId="29" fillId="0" borderId="3" applyAlignment="1" pivotButton="0" quotePrefix="0" xfId="0">
      <alignment vertical="top" wrapText="1"/>
    </xf>
    <xf numFmtId="165" fontId="25" fillId="0" borderId="3" applyAlignment="1" pivotButton="0" quotePrefix="0" xfId="0">
      <alignment vertical="top" wrapText="1"/>
    </xf>
    <xf numFmtId="164" fontId="29" fillId="0" borderId="3" applyAlignment="1" pivotButton="0" quotePrefix="0" xfId="0">
      <alignment vertical="top" wrapText="1"/>
    </xf>
    <xf numFmtId="166" fontId="25" fillId="0" borderId="3" applyAlignment="1" pivotButton="0" quotePrefix="0" xfId="0">
      <alignment vertical="top" wrapText="1"/>
    </xf>
    <xf numFmtId="164" fontId="29" fillId="4" borderId="3" applyAlignment="1" pivotButton="0" quotePrefix="0" xfId="0">
      <alignment vertical="top" wrapText="1"/>
    </xf>
    <xf numFmtId="165" fontId="29" fillId="4" borderId="3" applyAlignment="1" pivotButton="0" quotePrefix="0" xfId="0">
      <alignment vertical="top" wrapText="1"/>
    </xf>
    <xf numFmtId="0" fontId="0" fillId="0" borderId="4" applyAlignment="1" pivotButton="0" quotePrefix="0" xfId="0">
      <alignment horizontal="general" vertical="bottom"/>
    </xf>
    <xf numFmtId="0" fontId="4" fillId="2" borderId="4" applyAlignment="1" pivotButton="0" quotePrefix="0" xfId="0">
      <alignment horizontal="center" vertical="center"/>
    </xf>
    <xf numFmtId="0" fontId="5" fillId="3" borderId="4" applyAlignment="1" pivotButton="0" quotePrefix="0" xfId="0">
      <alignment horizontal="center" vertical="center"/>
    </xf>
    <xf numFmtId="0" fontId="6" fillId="0" borderId="4" applyAlignment="1" pivotButton="0" quotePrefix="0" xfId="0">
      <alignment horizontal="left" vertical="center"/>
    </xf>
    <xf numFmtId="0" fontId="7" fillId="0" borderId="4" applyAlignment="1" pivotButton="0" quotePrefix="0" xfId="0">
      <alignment horizontal="left" vertical="center" wrapText="1"/>
    </xf>
    <xf numFmtId="0" fontId="5" fillId="2" borderId="4" applyAlignment="1" pivotButton="0" quotePrefix="0" xfId="0">
      <alignment horizontal="center" vertical="center"/>
    </xf>
    <xf numFmtId="0" fontId="8" fillId="3" borderId="4" applyAlignment="1" pivotButton="0" quotePrefix="0" xfId="0">
      <alignment horizontal="center" vertical="center"/>
    </xf>
    <xf numFmtId="0" fontId="9" fillId="2" borderId="5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left" vertical="center"/>
    </xf>
    <xf numFmtId="0" fontId="7" fillId="4" borderId="4" applyAlignment="1" pivotButton="0" quotePrefix="0" xfId="0">
      <alignment horizontal="left" vertical="center"/>
    </xf>
    <xf numFmtId="0" fontId="10" fillId="0" borderId="4" applyAlignment="1" pivotButton="0" quotePrefix="0" xfId="0">
      <alignment horizontal="center" vertical="center"/>
    </xf>
    <xf numFmtId="0" fontId="7" fillId="0" borderId="4" applyAlignment="1" pivotButton="0" quotePrefix="0" xfId="0">
      <alignment horizontal="left" vertical="center"/>
    </xf>
    <xf numFmtId="0" fontId="9" fillId="3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12" fillId="0" borderId="4" applyAlignment="1" pivotButton="0" quotePrefix="0" xfId="0">
      <alignment horizontal="center" vertical="bottom"/>
    </xf>
    <xf numFmtId="164" fontId="10" fillId="0" borderId="4" applyAlignment="1" pivotButton="0" quotePrefix="0" xfId="0">
      <alignment horizontal="right" vertical="center"/>
    </xf>
    <xf numFmtId="0" fontId="11" fillId="5" borderId="6" applyAlignment="1" pivotButton="0" quotePrefix="0" xfId="0">
      <alignment horizontal="left" vertical="center"/>
    </xf>
    <xf numFmtId="164" fontId="11" fillId="5" borderId="6" applyAlignment="1" pivotButton="0" quotePrefix="0" xfId="0">
      <alignment horizontal="right" vertical="center"/>
    </xf>
    <xf numFmtId="0" fontId="6" fillId="6" borderId="6" applyAlignment="1" pivotButton="0" quotePrefix="0" xfId="0">
      <alignment horizontal="left" vertical="center"/>
    </xf>
    <xf numFmtId="164" fontId="6" fillId="6" borderId="6" applyAlignment="1" pivotButton="0" quotePrefix="0" xfId="0">
      <alignment horizontal="right" vertical="center"/>
    </xf>
    <xf numFmtId="0" fontId="13" fillId="0" borderId="4" applyAlignment="1" pivotButton="0" quotePrefix="0" xfId="0">
      <alignment horizontal="left" vertical="center"/>
    </xf>
    <xf numFmtId="165" fontId="7" fillId="0" borderId="4" applyAlignment="1" pivotButton="0" quotePrefix="0" xfId="0">
      <alignment horizontal="right" vertical="center"/>
    </xf>
    <xf numFmtId="165" fontId="10" fillId="0" borderId="4" applyAlignment="1" pivotButton="0" quotePrefix="0" xfId="0">
      <alignment horizontal="right" vertical="center"/>
    </xf>
    <xf numFmtId="164" fontId="7" fillId="0" borderId="4" applyAlignment="1" pivotButton="0" quotePrefix="0" xfId="0">
      <alignment horizontal="right" vertical="center"/>
    </xf>
    <xf numFmtId="0" fontId="6" fillId="7" borderId="6" applyAlignment="1" pivotButton="0" quotePrefix="0" xfId="0">
      <alignment horizontal="left" vertical="center"/>
    </xf>
    <xf numFmtId="164" fontId="6" fillId="7" borderId="6" applyAlignment="1" pivotButton="0" quotePrefix="0" xfId="0">
      <alignment horizontal="right" vertical="center"/>
    </xf>
    <xf numFmtId="166" fontId="10" fillId="0" borderId="4" applyAlignment="1" pivotButton="0" quotePrefix="0" xfId="0">
      <alignment horizontal="right" vertical="center"/>
    </xf>
    <xf numFmtId="0" fontId="14" fillId="2" borderId="4" applyAlignment="1" pivotButton="0" quotePrefix="0" xfId="0">
      <alignment horizontal="center" vertical="center"/>
    </xf>
    <xf numFmtId="0" fontId="15" fillId="0" borderId="4" applyAlignment="1" pivotButton="0" quotePrefix="0" xfId="0">
      <alignment horizontal="left" vertical="center"/>
    </xf>
    <xf numFmtId="0" fontId="1" fillId="0" borderId="4" applyAlignment="1" pivotButton="0" quotePrefix="0" xfId="0">
      <alignment horizontal="left" vertical="center"/>
    </xf>
    <xf numFmtId="164" fontId="17" fillId="0" borderId="4" applyAlignment="1" pivotButton="0" quotePrefix="0" xfId="0">
      <alignment horizontal="right" vertical="center"/>
    </xf>
    <xf numFmtId="0" fontId="1" fillId="4" borderId="4" applyAlignment="1" pivotButton="0" quotePrefix="0" xfId="0">
      <alignment horizontal="left" vertical="center"/>
    </xf>
    <xf numFmtId="164" fontId="17" fillId="4" borderId="4" applyAlignment="1" pivotButton="0" quotePrefix="0" xfId="0">
      <alignment horizontal="right" vertical="center"/>
    </xf>
    <xf numFmtId="0" fontId="18" fillId="5" borderId="4" applyAlignment="1" pivotButton="0" quotePrefix="0" xfId="0">
      <alignment horizontal="left" vertical="center"/>
    </xf>
    <xf numFmtId="164" fontId="19" fillId="5" borderId="6" applyAlignment="1" pivotButton="0" quotePrefix="0" xfId="0">
      <alignment horizontal="right" vertical="center"/>
    </xf>
    <xf numFmtId="0" fontId="18" fillId="6" borderId="4" applyAlignment="1" pivotButton="0" quotePrefix="0" xfId="0">
      <alignment horizontal="left" vertical="center"/>
    </xf>
    <xf numFmtId="164" fontId="19" fillId="6" borderId="6" applyAlignment="1" pivotButton="0" quotePrefix="0" xfId="0">
      <alignment horizontal="right" vertical="center"/>
    </xf>
    <xf numFmtId="165" fontId="17" fillId="0" borderId="4" applyAlignment="1" pivotButton="0" quotePrefix="0" xfId="0">
      <alignment horizontal="right" vertical="center"/>
    </xf>
    <xf numFmtId="0" fontId="18" fillId="7" borderId="4" applyAlignment="1" pivotButton="0" quotePrefix="0" xfId="0">
      <alignment horizontal="left" vertical="center"/>
    </xf>
    <xf numFmtId="164" fontId="19" fillId="7" borderId="6" applyAlignment="1" pivotButton="0" quotePrefix="0" xfId="0">
      <alignment horizontal="right" vertical="center"/>
    </xf>
    <xf numFmtId="165" fontId="17" fillId="4" borderId="4" applyAlignment="1" pivotButton="0" quotePrefix="0" xfId="0">
      <alignment horizontal="right" vertical="center"/>
    </xf>
    <xf numFmtId="0" fontId="20" fillId="0" borderId="4" applyAlignment="1" pivotButton="0" quotePrefix="0" xfId="0">
      <alignment horizontal="left" vertical="center" wrapText="1"/>
    </xf>
    <xf numFmtId="0" fontId="0" fillId="0" borderId="4" pivotButton="0" quotePrefix="0" xfId="0"/>
    <xf numFmtId="0" fontId="21" fillId="8" borderId="4" applyAlignment="1" pivotButton="0" quotePrefix="0" xfId="0">
      <alignment horizontal="center" vertical="center"/>
    </xf>
    <xf numFmtId="0" fontId="22" fillId="9" borderId="4" applyAlignment="1" pivotButton="0" quotePrefix="0" xfId="0">
      <alignment horizontal="center" vertical="center" wrapText="1"/>
    </xf>
    <xf numFmtId="0" fontId="23" fillId="9" borderId="4" applyAlignment="1" pivotButton="0" quotePrefix="0" xfId="0">
      <alignment horizontal="center" vertical="center"/>
    </xf>
    <xf numFmtId="0" fontId="24" fillId="10" borderId="4" pivotButton="0" quotePrefix="0" xfId="0"/>
    <xf numFmtId="0" fontId="25" fillId="0" borderId="3" applyAlignment="1" pivotButton="0" quotePrefix="0" xfId="0">
      <alignment wrapText="1"/>
    </xf>
    <xf numFmtId="0" fontId="24" fillId="0" borderId="4" pivotButton="0" quotePrefix="0" xfId="0"/>
    <xf numFmtId="0" fontId="25" fillId="0" borderId="4" pivotButton="0" quotePrefix="0" xfId="0"/>
    <xf numFmtId="0" fontId="26" fillId="0" borderId="4" pivotButton="0" quotePrefix="0" xfId="0"/>
    <xf numFmtId="0" fontId="28" fillId="8" borderId="3" applyAlignment="1" pivotButton="0" quotePrefix="0" xfId="0">
      <alignment vertical="center" wrapText="1"/>
    </xf>
    <xf numFmtId="0" fontId="25" fillId="0" borderId="3" applyAlignment="1" pivotButton="0" quotePrefix="0" xfId="0">
      <alignment vertical="top" wrapText="1"/>
    </xf>
    <xf numFmtId="0" fontId="26" fillId="10" borderId="3" applyAlignment="1" pivotButton="0" quotePrefix="0" xfId="0">
      <alignment vertical="center" wrapText="1"/>
    </xf>
    <xf numFmtId="0" fontId="28" fillId="9" borderId="3" applyAlignment="1" pivotButton="0" quotePrefix="0" xfId="0">
      <alignment horizontal="center" vertical="center" wrapText="1"/>
    </xf>
    <xf numFmtId="0" fontId="25" fillId="4" borderId="3" applyAlignment="1" pivotButton="0" quotePrefix="0" xfId="0">
      <alignment vertical="top" wrapText="1"/>
    </xf>
    <xf numFmtId="0" fontId="27" fillId="0" borderId="3" applyAlignment="1" pivotButton="0" quotePrefix="0" xfId="0">
      <alignment vertical="top" wrapText="1"/>
    </xf>
    <xf numFmtId="164" fontId="25" fillId="0" borderId="3" applyAlignment="1" pivotButton="0" quotePrefix="0" xfId="0">
      <alignment vertical="top" wrapText="1"/>
    </xf>
    <xf numFmtId="164" fontId="26" fillId="10" borderId="3" applyAlignment="1" pivotButton="0" quotePrefix="0" xfId="0">
      <alignment vertical="center" wrapText="1"/>
    </xf>
    <xf numFmtId="165" fontId="29" fillId="0" borderId="3" applyAlignment="1" pivotButton="0" quotePrefix="0" xfId="0">
      <alignment vertical="top" wrapText="1"/>
    </xf>
    <xf numFmtId="165" fontId="25" fillId="0" borderId="3" applyAlignment="1" pivotButton="0" quotePrefix="0" xfId="0">
      <alignment vertical="top" wrapText="1"/>
    </xf>
    <xf numFmtId="164" fontId="29" fillId="0" borderId="3" applyAlignment="1" pivotButton="0" quotePrefix="0" xfId="0">
      <alignment vertical="top" wrapText="1"/>
    </xf>
    <xf numFmtId="166" fontId="25" fillId="0" borderId="3" applyAlignment="1" pivotButton="0" quotePrefix="0" xfId="0">
      <alignment vertical="top" wrapText="1"/>
    </xf>
    <xf numFmtId="164" fontId="29" fillId="4" borderId="3" applyAlignment="1" pivotButton="0" quotePrefix="0" xfId="0">
      <alignment vertical="top" wrapText="1"/>
    </xf>
    <xf numFmtId="165" fontId="29" fillId="4" borderId="3" applyAlignment="1" pivotButton="0" quotePrefix="0" xfId="0">
      <alignment vertical="top" wrapText="1"/>
    </xf>
    <xf numFmtId="0" fontId="0" fillId="0" borderId="0" applyAlignment="1" pivotButton="0" quotePrefix="0" xfId="0">
      <alignment horizontal="general" vertical="bottom" wrapText="1"/>
    </xf>
    <xf numFmtId="0" fontId="0" fillId="0" borderId="4" applyAlignment="1" pivotButton="0" quotePrefix="0" xfId="0">
      <alignment horizontal="general" vertical="bottom" wrapText="1"/>
    </xf>
    <xf numFmtId="0" fontId="28" fillId="8" borderId="3" applyAlignment="1" pivotButton="0" quotePrefix="0" xfId="0">
      <alignment vertical="top" wrapText="1"/>
    </xf>
    <xf numFmtId="0" fontId="26" fillId="10" borderId="3" applyAlignment="1" pivotButton="0" quotePrefix="0" xfId="0">
      <alignment vertical="top" wrapText="1"/>
    </xf>
    <xf numFmtId="0" fontId="0" fillId="0" borderId="0" applyAlignment="1" pivotButton="0" quotePrefix="0" xfId="0">
      <alignment horizontal="general" vertical="top" wrapText="1"/>
    </xf>
    <xf numFmtId="0" fontId="0" fillId="0" borderId="4" applyAlignment="1" pivotButton="0" quotePrefix="0" xfId="0">
      <alignment horizontal="general" vertical="top" wrapText="1"/>
    </xf>
    <xf numFmtId="0" fontId="30" fillId="8" borderId="3" applyAlignment="1" pivotButton="0" quotePrefix="0" xfId="0">
      <alignment vertical="top" wrapText="1"/>
    </xf>
    <xf numFmtId="0" fontId="31" fillId="0" borderId="3" applyAlignment="1" pivotButton="0" quotePrefix="0" xfId="0">
      <alignment vertical="top" wrapText="1"/>
    </xf>
    <xf numFmtId="0" fontId="30" fillId="10" borderId="3" applyAlignment="1" pivotButton="0" quotePrefix="0" xfId="0">
      <alignment vertical="top" wrapText="1"/>
    </xf>
    <xf numFmtId="0" fontId="31" fillId="0" borderId="0" applyAlignment="1" pivotButton="0" quotePrefix="0" xfId="0">
      <alignment horizontal="general" vertical="top" wrapText="1"/>
    </xf>
    <xf numFmtId="0" fontId="31" fillId="0" borderId="4" applyAlignment="1" pivotButton="0" quotePrefix="0" xfId="0">
      <alignment horizontal="general" vertical="top" wrapText="1"/>
    </xf>
    <xf numFmtId="0" fontId="32" fillId="8" borderId="3" applyAlignment="1" pivotButton="0" quotePrefix="0" xfId="0">
      <alignment vertical="top" wrapText="1"/>
    </xf>
    <xf numFmtId="0" fontId="32" fillId="11" borderId="3" applyAlignment="1" pivotButton="0" quotePrefix="0" xfId="0">
      <alignment vertical="top" wrapText="1"/>
    </xf>
    <xf numFmtId="0" fontId="33" fillId="11" borderId="3" applyAlignment="1" pivotButton="0" quotePrefix="0" xfId="0">
      <alignment vertical="top" wrapText="1"/>
    </xf>
    <xf numFmtId="0" fontId="34" fillId="10" borderId="3" applyAlignment="1" pivotButton="0" quotePrefix="0" xfId="0">
      <alignment vertical="top" wrapText="1"/>
    </xf>
    <xf numFmtId="0" fontId="34" fillId="0" borderId="3" applyAlignment="1" pivotButton="0" quotePrefix="0" xfId="0">
      <alignment vertical="top" wrapText="1"/>
    </xf>
    <xf numFmtId="0" fontId="34" fillId="0" borderId="0" applyAlignment="1" pivotButton="0" quotePrefix="0" xfId="0">
      <alignment horizontal="general" vertical="top" wrapText="1"/>
    </xf>
    <xf numFmtId="0" fontId="34" fillId="0" borderId="4" applyAlignment="1" pivotButton="0" quotePrefix="0" xfId="0">
      <alignment horizontal="general" vertical="top" wrapText="1"/>
    </xf>
    <xf numFmtId="0" fontId="34" fillId="12" borderId="3" applyAlignment="1" pivotButton="0" quotePrefix="0" xfId="0">
      <alignment vertical="top" wrapText="1"/>
    </xf>
    <xf numFmtId="0" fontId="34" fillId="12" borderId="0" applyAlignment="1" pivotButton="0" quotePrefix="0" xfId="0">
      <alignment horizontal="general" vertical="top" wrapText="1"/>
    </xf>
    <xf numFmtId="0" fontId="34" fillId="12" borderId="4" applyAlignment="1" pivotButton="0" quotePrefix="0" xfId="0">
      <alignment horizontal="general" vertical="top" wrapText="1"/>
    </xf>
    <xf numFmtId="0" fontId="0" fillId="0" borderId="9" pivotButton="0" quotePrefix="0" xfId="0"/>
    <xf numFmtId="0" fontId="0" fillId="0" borderId="10" pivotButton="0" quotePrefix="0" xfId="0"/>
  </cellXfs>
  <cellStyles count="6">
    <cellStyle name="Normal" xfId="0"/>
    <cellStyle name="Comma" xfId="1"/>
    <cellStyle name="Comma [0]" xfId="2"/>
    <cellStyle name="Currency" xfId="3"/>
    <cellStyle name="Currency [0]" xfId="4"/>
    <cellStyle name="Percent" xf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7A6E"/>
      <rgbColor rgb="FFC0C0C0"/>
      <rgbColor rgb="FF808080"/>
      <rgbColor rgb="FF9999FF"/>
      <rgbColor rgb="FF993366"/>
      <rgbColor rgb="FFF5F5F5"/>
      <rgbColor rgb="FFD4ED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1E7A34"/>
      <rgbColor rgb="FF0000FF"/>
      <rgbColor rgb="FF00CCFF"/>
      <rgbColor rgb="FFD6E8F7"/>
      <rgbColor rgb="FFEEF6F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C47A00"/>
      <rgbColor rgb="FF666666"/>
      <rgbColor rgb="FF969696"/>
      <rgbColor rgb="FF1B3A5C"/>
      <rgbColor rgb="FF339966"/>
      <rgbColor rgb="FF003300"/>
      <rgbColor rgb="FF333300"/>
      <rgbColor rgb="FF993300"/>
      <rgbColor rgb="FF993366"/>
      <rgbColor rgb="FF5A3A8A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143250" cy="1095375"/>
    <pic>
      <nvPicPr>
        <cNvPr id="1" name="/xl/media/image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</row>
      <rowOff>0</rowOff>
    </from>
    <ext cx="2524125" cy="1762125"/>
    <pic>
      <nvPicPr>
        <cNvPr id="2" name="/xl/media/image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5285A"/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16" customWidth="1" style="42" min="1" max="1"/>
    <col width="16" customWidth="1" style="42" min="2" max="2"/>
    <col width="16" customWidth="1" style="42" min="3" max="3"/>
    <col width="16" customWidth="1" style="42" min="4" max="4"/>
    <col width="16" customWidth="1" style="42" min="5" max="5"/>
    <col width="16" customWidth="1" style="42" min="6" max="6"/>
    <col width="16" customWidth="1" style="42" min="7" max="7"/>
    <col width="16" customWidth="1" style="42" min="8" max="8"/>
  </cols>
  <sheetData>
    <row r="1" ht="22" customHeight="1" s="42">
      <c r="A1" s="109" t="inlineStr">
        <is>
          <t>Business Lincolnshire Finance Accelerator</t>
        </is>
      </c>
      <c r="B1" s="108" t="n"/>
      <c r="C1" s="108" t="n"/>
      <c r="D1" s="108" t="n"/>
      <c r="E1" s="108" t="n"/>
      <c r="F1" s="108" t="n"/>
      <c r="G1" s="108" t="n"/>
      <c r="H1" s="108" t="n"/>
    </row>
    <row r="2" ht="22" customHeight="1" s="42"/>
    <row r="3" ht="22" customHeight="1" s="42"/>
    <row r="4" ht="22" customHeight="1" s="42"/>
    <row r="5" ht="22" customHeight="1" s="42"/>
    <row r="6" ht="22" customHeight="1" s="42"/>
    <row r="7" ht="22" customHeight="1" s="42"/>
    <row r="8" ht="22" customHeight="1" s="42"/>
    <row r="9" ht="22" customHeight="1" s="42">
      <c r="A9" s="110" t="inlineStr">
        <is>
          <t>3-Year Financial Forecast Model</t>
        </is>
      </c>
      <c r="B9" s="108" t="n"/>
      <c r="C9" s="108" t="n"/>
      <c r="D9" s="108" t="n"/>
      <c r="E9" s="108" t="n"/>
      <c r="F9" s="108" t="n"/>
      <c r="G9" s="108" t="n"/>
      <c r="H9" s="108" t="n"/>
    </row>
    <row r="10" ht="22" customHeight="1" s="42">
      <c r="A10" s="108" t="n"/>
      <c r="B10" s="108" t="n"/>
      <c r="C10" s="108" t="n"/>
      <c r="D10" s="108" t="n"/>
      <c r="E10" s="108" t="n"/>
      <c r="F10" s="108" t="n"/>
      <c r="G10" s="108" t="n"/>
      <c r="H10" s="108" t="n"/>
    </row>
    <row r="11" ht="22" customHeight="1" s="42">
      <c r="A11" s="111" t="inlineStr">
        <is>
          <t>Forecast P&amp;L, cashflow and balance sheet over three years</t>
        </is>
      </c>
      <c r="B11" s="108" t="n"/>
      <c r="C11" s="108" t="n"/>
      <c r="D11" s="108" t="n"/>
      <c r="E11" s="108" t="n"/>
      <c r="F11" s="108" t="n"/>
      <c r="G11" s="108" t="n"/>
      <c r="H11" s="108" t="n"/>
    </row>
    <row r="12" ht="22" customHeight="1" s="42"/>
    <row r="13" ht="22" customHeight="1" s="42">
      <c r="A13" s="46" t="inlineStr">
        <is>
          <t>How to use this workbook</t>
        </is>
      </c>
    </row>
    <row r="14" ht="22" customHeight="1" s="42">
      <c r="A14" s="113" t="inlineStr">
        <is>
          <t>1. Start with the input/assumptions sheets and complete the blue cells.</t>
        </is>
      </c>
      <c r="B14" s="152" t="n"/>
      <c r="C14" s="152" t="n"/>
      <c r="D14" s="152" t="n"/>
      <c r="E14" s="152" t="n"/>
      <c r="F14" s="152" t="n"/>
      <c r="G14" s="152" t="n"/>
      <c r="H14" s="153" t="n"/>
    </row>
    <row r="15" ht="22" customHeight="1" s="42">
      <c r="A15" s="113" t="inlineStr">
        <is>
          <t>2. Formula cells are protected. The workbook has been branded and sheet protected using the agreed password.</t>
        </is>
      </c>
      <c r="B15" s="152" t="n"/>
      <c r="C15" s="152" t="n"/>
      <c r="D15" s="152" t="n"/>
      <c r="E15" s="152" t="n"/>
      <c r="F15" s="152" t="n"/>
      <c r="G15" s="152" t="n"/>
      <c r="H15" s="153" t="n"/>
    </row>
    <row r="16" ht="22" customHeight="1" s="42">
      <c r="A16" s="113" t="inlineStr">
        <is>
          <t>3. Review the summary/dashboard sheet before sharing with an adviser or funder.</t>
        </is>
      </c>
      <c r="B16" s="152" t="n"/>
      <c r="C16" s="152" t="n"/>
      <c r="D16" s="152" t="n"/>
      <c r="E16" s="152" t="n"/>
      <c r="F16" s="152" t="n"/>
      <c r="G16" s="152" t="n"/>
      <c r="H16" s="153" t="n"/>
    </row>
    <row r="17" ht="22" customHeight="1" s="42">
      <c r="A17" s="113" t="inlineStr">
        <is>
          <t>4. Print or export to PDF using the pre-set page layout if you need a clean meeting copy.</t>
        </is>
      </c>
      <c r="B17" s="152" t="n"/>
      <c r="C17" s="152" t="n"/>
      <c r="D17" s="152" t="n"/>
      <c r="E17" s="152" t="n"/>
      <c r="F17" s="152" t="n"/>
      <c r="G17" s="152" t="n"/>
      <c r="H17" s="153" t="n"/>
    </row>
    <row r="18" ht="22" customHeight="1" s="42"/>
    <row r="19" ht="22" customHeight="1" s="42"/>
    <row r="20" ht="22" customHeight="1" s="42">
      <c r="A20" s="48" t="inlineStr">
        <is>
          <t>Start your journey today</t>
        </is>
      </c>
    </row>
    <row r="21" ht="22" customHeight="1" s="42">
      <c r="A21" s="49" t="inlineStr">
        <is>
          <t>Visit businesslincolnshire.com to learn more and access support.</t>
        </is>
      </c>
    </row>
    <row r="22" ht="22" customHeight="1" s="42"/>
    <row r="23" ht="22" customHeight="1" s="42">
      <c r="A23" s="50" t="inlineStr">
        <is>
          <t>GLBFA-XLS-001</t>
        </is>
      </c>
    </row>
    <row r="24" ht="22" customHeight="1" s="42"/>
    <row r="25" ht="22" customHeight="1" s="42"/>
  </sheetData>
  <mergeCells count="7">
    <mergeCell ref="A9:H10"/>
    <mergeCell ref="A15:H15"/>
    <mergeCell ref="A16:H16"/>
    <mergeCell ref="A11:H11"/>
    <mergeCell ref="A14:H14"/>
    <mergeCell ref="A1:H1"/>
    <mergeCell ref="A17:H17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D91A8"/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ColWidth="8.6796875" defaultRowHeight="15"/>
  <cols>
    <col width="24" customWidth="1" style="51" min="1" max="1"/>
    <col width="92" customWidth="1" style="51" min="2" max="2"/>
  </cols>
  <sheetData>
    <row r="1" ht="30" customHeight="1" s="42">
      <c r="A1" s="142" t="inlineStr">
        <is>
          <t>Greater Lincolnshire Business Finance Accelerator</t>
        </is>
      </c>
      <c r="B1" s="153" t="n"/>
    </row>
    <row r="2" ht="30" customHeight="1" s="42">
      <c r="A2" s="144" t="inlineStr">
        <is>
          <t>GLBFA-XLS-001  |  3-Year Financial Forecast Model</t>
        </is>
      </c>
      <c r="B2" s="153" t="n"/>
    </row>
    <row r="3" ht="12" customHeight="1" s="42">
      <c r="A3" s="138" t="n"/>
      <c r="B3" s="138" t="n"/>
    </row>
    <row r="4" ht="46" customHeight="1" s="42">
      <c r="A4" s="149" t="inlineStr">
        <is>
          <t>PURPOSE</t>
        </is>
      </c>
      <c r="B4" s="139" t="inlineStr">
        <is>
          <t>This model provides a 3-year financial forecast covering Profit &amp; Loss, Cashflow, and Balance Sheet. It is designed for businesses preparing for investment, loan applications, or grant funding.</t>
        </is>
      </c>
    </row>
    <row r="5" ht="12" customHeight="1" s="42">
      <c r="A5" s="149" t="n"/>
      <c r="B5" s="138" t="n"/>
    </row>
    <row r="6" ht="46" customHeight="1" s="42">
      <c r="A6" s="149" t="inlineStr">
        <is>
          <t>HOW TO USE</t>
        </is>
      </c>
      <c r="B6" s="139" t="inlineStr">
        <is>
          <t>1. Start on the Assumptions tab — enter your business details and key financial assumptions here. All other sheets pull from this tab.</t>
        </is>
      </c>
    </row>
    <row r="7" ht="46" customHeight="1" s="42">
      <c r="A7" s="149" t="n"/>
      <c r="B7" s="138" t="inlineStr">
        <is>
          <t>2. Review the P&amp;L Forecast to see your projected revenue, costs, and profitability.</t>
        </is>
      </c>
    </row>
    <row r="8" ht="46" customHeight="1" s="42">
      <c r="A8" s="149" t="n"/>
      <c r="B8" s="138" t="inlineStr">
        <is>
          <t>3. Review the Cashflow Forecast to understand your cash position month by month.</t>
        </is>
      </c>
    </row>
    <row r="9" ht="46" customHeight="1" s="42">
      <c r="A9" s="149" t="n"/>
      <c r="B9" s="138" t="inlineStr">
        <is>
          <t>4. Review the Balance Sheet for a snapshot of your financial position at year end.</t>
        </is>
      </c>
    </row>
    <row r="10" ht="12" customHeight="1" s="42">
      <c r="A10" s="149" t="n"/>
      <c r="B10" s="138" t="inlineStr">
        <is>
          <t>5. The Dashboard Summary tab provides a one-page overview for sharing with investors or advisors.</t>
        </is>
      </c>
    </row>
    <row r="11" ht="12" customHeight="1" s="42">
      <c r="A11" s="149" t="n"/>
      <c r="B11" s="138" t="n"/>
    </row>
    <row r="12" ht="46" customHeight="1" s="42">
      <c r="A12" s="149" t="inlineStr">
        <is>
          <t>COLOUR CODE</t>
        </is>
      </c>
      <c r="B12" s="139" t="inlineStr">
        <is>
          <t>Blue text = input cells (enter your data here)</t>
        </is>
      </c>
    </row>
    <row r="13" ht="46" customHeight="1" s="42">
      <c r="A13" s="149" t="n"/>
      <c r="B13" s="138" t="inlineStr">
        <is>
          <t>Black text = formula cells (do not overwrite)</t>
        </is>
      </c>
    </row>
    <row r="14" ht="12" customHeight="1" s="42">
      <c r="A14" s="149" t="n"/>
      <c r="B14" s="138" t="inlineStr">
        <is>
          <t>Green text = cross-sheet links (do not overwrite)</t>
        </is>
      </c>
    </row>
    <row r="15" ht="12" customHeight="1" s="42">
      <c r="A15" s="149" t="n"/>
      <c r="B15" s="138" t="n"/>
    </row>
    <row r="16" ht="46" customHeight="1" s="42">
      <c r="A16" s="149" t="inlineStr">
        <is>
          <t>KEY RULES</t>
        </is>
      </c>
      <c r="B16" s="139" t="inlineStr">
        <is>
          <t>Never overwrite formula cells (black text) — you will break the model.</t>
        </is>
      </c>
    </row>
    <row r="17" ht="46" customHeight="1" s="42">
      <c r="A17" s="149" t="n"/>
      <c r="B17" s="138" t="inlineStr">
        <is>
          <t>Only change blue cells on the Assumptions tab unless you are an experienced Excel user.</t>
        </is>
      </c>
    </row>
    <row r="18" ht="46" customHeight="1" s="42">
      <c r="A18" s="149" t="n"/>
      <c r="B18" s="138" t="inlineStr">
        <is>
          <t>All monetary values are in pounds sterling (£).</t>
        </is>
      </c>
    </row>
    <row r="19" ht="12" customHeight="1" s="42">
      <c r="A19" s="149" t="n"/>
      <c r="B19" s="138" t="inlineStr">
        <is>
          <t>Assumptions drive the entire model — spend time getting these right.</t>
        </is>
      </c>
    </row>
    <row r="20" ht="12" customHeight="1" s="42">
      <c r="A20" s="149" t="n"/>
      <c r="B20" s="138" t="n"/>
    </row>
    <row r="21" ht="46" customHeight="1" s="42">
      <c r="A21" s="149" t="inlineStr">
        <is>
          <t>SUPPORT</t>
        </is>
      </c>
      <c r="B21" s="139" t="inlineStr">
        <is>
          <t>For help completing this model, book a free Funding Diagnostic Session at businesslincolnshire.com</t>
        </is>
      </c>
    </row>
    <row r="22" ht="12" customHeight="1" s="42">
      <c r="A22" s="149" t="n"/>
      <c r="B22" s="138" t="inlineStr">
        <is>
          <t>The Academy also offers 1:1 financial modelling support for businesses preparing for investment.</t>
        </is>
      </c>
    </row>
    <row r="23" ht="12" customHeight="1" s="42">
      <c r="A23" s="149" t="n"/>
      <c r="B23" s="138" t="n"/>
    </row>
    <row r="24" ht="46" customHeight="1" s="42">
      <c r="A24" s="149" t="inlineStr">
        <is>
          <t>VERSION</t>
        </is>
      </c>
      <c r="B24" s="139" t="inlineStr">
        <is>
          <t>GLBFA-XLS-001  |  Version 1.0  |  Greater Lincolnshire Business Finance Accelerator</t>
        </is>
      </c>
    </row>
    <row r="25" ht="12" customHeight="1" s="42">
      <c r="A25" s="150" t="n"/>
      <c r="B25" s="140" t="n"/>
    </row>
    <row r="26" ht="12" customHeight="1" s="42">
      <c r="A26" s="150" t="n"/>
      <c r="B26" s="140" t="n"/>
    </row>
    <row r="27" ht="12" customHeight="1" s="42">
      <c r="A27" s="150" t="n"/>
      <c r="B27" s="140" t="n"/>
    </row>
    <row r="28" ht="12" customHeight="1" s="42">
      <c r="A28" s="150" t="n"/>
      <c r="B28" s="140" t="n"/>
    </row>
    <row r="29" ht="12" customHeight="1" s="42">
      <c r="A29" s="150" t="n"/>
      <c r="B29" s="140" t="n"/>
    </row>
    <row r="30" ht="12" customHeight="1" s="42">
      <c r="A30" s="150" t="n"/>
      <c r="B30" s="140" t="n"/>
    </row>
  </sheetData>
  <mergeCells count="2">
    <mergeCell ref="A2:B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0042C7C3"/>
    <outlinePr summaryBelow="1" summaryRight="1"/>
    <pageSetUpPr/>
  </sheetPr>
  <dimension ref="A1:D62"/>
  <sheetViews>
    <sheetView showGridLines="0" workbookViewId="0">
      <selection activeCell="A1" sqref="A1"/>
    </sheetView>
  </sheetViews>
  <sheetFormatPr baseColWidth="8" defaultColWidth="8.6796875" defaultRowHeight="15"/>
  <cols>
    <col width="34" customWidth="1" style="51" min="1" max="1"/>
    <col width="23" customWidth="1" style="51" min="2" max="4"/>
    <col width="22" customWidth="1" style="42" min="3" max="3"/>
    <col width="22" customWidth="1" style="42" min="4" max="4"/>
  </cols>
  <sheetData>
    <row r="1" ht="24" customHeight="1" s="42">
      <c r="A1" s="117" t="inlineStr">
        <is>
          <t>ASSUMPTIONS — Enter your data in the blue cells</t>
        </is>
      </c>
      <c r="B1" s="152" t="n"/>
      <c r="C1" s="152" t="n"/>
      <c r="D1" s="153" t="n"/>
    </row>
    <row r="2" ht="24" customHeight="1" s="42">
      <c r="A2" s="117" t="inlineStr">
        <is>
          <t>GLBFA-XLS-001  |  3-Year Financial Forecast  |  Greater Lincolnshire Business Finance Accelerator</t>
        </is>
      </c>
      <c r="B2" s="152" t="n"/>
      <c r="C2" s="152" t="n"/>
      <c r="D2" s="153" t="n"/>
    </row>
    <row r="3" ht="18" customHeight="1" s="42">
      <c r="A3" s="120" t="inlineStr">
        <is>
          <t>Assumption</t>
        </is>
      </c>
      <c r="B3" s="120" t="inlineStr">
        <is>
          <t>Year 1</t>
        </is>
      </c>
      <c r="C3" s="120" t="inlineStr">
        <is>
          <t>Year 2</t>
        </is>
      </c>
      <c r="D3" s="120" t="inlineStr">
        <is>
          <t>Year 3</t>
        </is>
      </c>
    </row>
    <row r="4" ht="18" customHeight="1" s="42">
      <c r="A4" s="119" t="inlineStr">
        <is>
          <t>A.  BUSINESS INFORMATION</t>
        </is>
      </c>
      <c r="B4" s="152" t="n"/>
      <c r="C4" s="152" t="n"/>
      <c r="D4" s="153" t="n"/>
    </row>
    <row r="5" ht="18" customHeight="1" s="42">
      <c r="A5" s="121" t="inlineStr">
        <is>
          <t>Business name</t>
        </is>
      </c>
      <c r="B5" s="122" t="inlineStr">
        <is>
          <t>[Enter business name]</t>
        </is>
      </c>
      <c r="C5" s="118" t="n"/>
      <c r="D5" s="118" t="n"/>
    </row>
    <row r="6" ht="18" customHeight="1" s="42">
      <c r="A6" s="120" t="inlineStr">
        <is>
          <t>Financial year start (month)</t>
        </is>
      </c>
      <c r="B6" s="120" t="inlineStr">
        <is>
          <t>April</t>
        </is>
      </c>
      <c r="C6" s="120" t="inlineStr">
        <is>
          <t>April</t>
        </is>
      </c>
      <c r="D6" s="120" t="inlineStr">
        <is>
          <t>April</t>
        </is>
      </c>
    </row>
    <row r="7" ht="18" customHeight="1" s="42">
      <c r="A7" s="121" t="inlineStr">
        <is>
          <t>Year 1 label</t>
        </is>
      </c>
      <c r="B7" s="118" t="inlineStr">
        <is>
          <t>2025/26</t>
        </is>
      </c>
      <c r="C7" s="118" t="inlineStr">
        <is>
          <t>2026/27</t>
        </is>
      </c>
      <c r="D7" s="118" t="inlineStr">
        <is>
          <t>2027/28</t>
        </is>
      </c>
    </row>
    <row r="8" ht="18" customHeight="1" s="42">
      <c r="A8" s="118" t="inlineStr">
        <is>
          <t>Currency</t>
        </is>
      </c>
      <c r="B8" s="122" t="inlineStr">
        <is>
          <t>GBP</t>
        </is>
      </c>
      <c r="C8" s="122" t="inlineStr">
        <is>
          <t>GBP</t>
        </is>
      </c>
      <c r="D8" s="122" t="inlineStr">
        <is>
          <t>GBP</t>
        </is>
      </c>
    </row>
    <row r="9" ht="18" customHeight="1" s="42">
      <c r="A9" s="119" t="inlineStr">
        <is>
          <t>B.  REVENUE ASSUMPTIONS</t>
        </is>
      </c>
      <c r="B9" s="152" t="n"/>
      <c r="C9" s="152" t="n"/>
      <c r="D9" s="153" t="n"/>
    </row>
    <row r="10" ht="18" customHeight="1" s="42">
      <c r="A10" s="118" t="inlineStr">
        <is>
          <t>Revenue stream 1 — name</t>
        </is>
      </c>
      <c r="B10" s="118" t="inlineStr">
        <is>
          <t>[e.g. Product sales]</t>
        </is>
      </c>
      <c r="C10" s="118" t="inlineStr">
        <is>
          <t>[e.g. Product sales]</t>
        </is>
      </c>
      <c r="D10" s="118" t="inlineStr">
        <is>
          <t>[e.g. Product sales]</t>
        </is>
      </c>
    </row>
    <row r="11" ht="18" customHeight="1" s="42">
      <c r="A11" s="118" t="inlineStr">
        <is>
          <t xml:space="preserve">  Revenue stream 1 (£)</t>
        </is>
      </c>
      <c r="B11" s="123" t="n">
        <v>50000</v>
      </c>
      <c r="C11" s="123" t="n">
        <v>80000</v>
      </c>
      <c r="D11" s="123" t="n">
        <v>120000</v>
      </c>
    </row>
    <row r="12" ht="18" customHeight="1" s="42">
      <c r="A12" s="121" t="inlineStr">
        <is>
          <t>Revenue stream 2 — name</t>
        </is>
      </c>
      <c r="B12" s="118" t="inlineStr">
        <is>
          <t>[Name]</t>
        </is>
      </c>
      <c r="C12" s="118" t="inlineStr">
        <is>
          <t>[Name]</t>
        </is>
      </c>
      <c r="D12" s="118" t="inlineStr">
        <is>
          <t>[Name]</t>
        </is>
      </c>
    </row>
    <row r="13" ht="18" customHeight="1" s="42">
      <c r="A13" s="118" t="inlineStr">
        <is>
          <t xml:space="preserve">  Revenue stream 2 (£)</t>
        </is>
      </c>
      <c r="B13" s="123" t="n">
        <v>0</v>
      </c>
      <c r="C13" s="123" t="n">
        <v>0</v>
      </c>
      <c r="D13" s="123" t="n">
        <v>0</v>
      </c>
    </row>
    <row r="14" ht="18" customHeight="1" s="42">
      <c r="A14" s="121" t="inlineStr">
        <is>
          <t>Revenue stream 3 — name</t>
        </is>
      </c>
      <c r="B14" s="118" t="inlineStr">
        <is>
          <t>[Name]</t>
        </is>
      </c>
      <c r="C14" s="118" t="inlineStr">
        <is>
          <t>[Name]</t>
        </is>
      </c>
      <c r="D14" s="118" t="inlineStr">
        <is>
          <t>[Name]</t>
        </is>
      </c>
    </row>
    <row r="15" ht="18" customHeight="1" s="42">
      <c r="A15" s="118" t="inlineStr">
        <is>
          <t xml:space="preserve">  Revenue stream 3 (£)</t>
        </is>
      </c>
      <c r="B15" s="123" t="n">
        <v>0</v>
      </c>
      <c r="C15" s="123" t="n">
        <v>0</v>
      </c>
      <c r="D15" s="123" t="n">
        <v>0</v>
      </c>
    </row>
    <row r="16" ht="18" customHeight="1" s="42">
      <c r="A16" s="121" t="inlineStr">
        <is>
          <t>Other revenue (£)</t>
        </is>
      </c>
      <c r="B16" s="123" t="n">
        <v>0</v>
      </c>
      <c r="C16" s="123" t="n">
        <v>0</v>
      </c>
      <c r="D16" s="123" t="n">
        <v>0</v>
      </c>
    </row>
    <row r="17" ht="18" customHeight="1" s="42">
      <c r="A17" s="119" t="inlineStr">
        <is>
          <t>TOTAL REVENUE</t>
        </is>
      </c>
      <c r="B17" s="124">
        <f>B11+B13+B15+B16</f>
        <v/>
      </c>
      <c r="C17" s="124">
        <f>C11+C13+C15+C16</f>
        <v/>
      </c>
      <c r="D17" s="124">
        <f>D11+D13+D15+D16</f>
        <v/>
      </c>
    </row>
    <row r="18" ht="18" customHeight="1" s="42">
      <c r="A18" s="119" t="inlineStr">
        <is>
          <t>C.  COST OF SALES (DIRECT COSTS)</t>
        </is>
      </c>
      <c r="B18" s="152" t="n"/>
      <c r="C18" s="152" t="n"/>
      <c r="D18" s="153" t="n"/>
    </row>
    <row r="19" ht="18" customHeight="1" s="42">
      <c r="A19" s="121" t="inlineStr">
        <is>
          <t>Materials / stock (£)</t>
        </is>
      </c>
      <c r="B19" s="123" t="n">
        <v>20000</v>
      </c>
      <c r="C19" s="123" t="n">
        <v>30000</v>
      </c>
      <c r="D19" s="123" t="n">
        <v>42000</v>
      </c>
    </row>
    <row r="20" ht="18" customHeight="1" s="42">
      <c r="A20" s="118" t="inlineStr">
        <is>
          <t>Direct labour (£)</t>
        </is>
      </c>
      <c r="B20" s="123" t="n">
        <v>8000</v>
      </c>
      <c r="C20" s="123" t="n">
        <v>14000</v>
      </c>
      <c r="D20" s="123" t="n">
        <v>22000</v>
      </c>
    </row>
    <row r="21" ht="18" customHeight="1" s="42">
      <c r="A21" s="121" t="inlineStr">
        <is>
          <t>Other direct costs (£)</t>
        </is>
      </c>
      <c r="B21" s="123" t="n">
        <v>2000</v>
      </c>
      <c r="C21" s="123" t="n">
        <v>3000</v>
      </c>
      <c r="D21" s="123" t="n">
        <v>5000</v>
      </c>
    </row>
    <row r="22" ht="18" customHeight="1" s="42">
      <c r="A22" s="119" t="inlineStr">
        <is>
          <t>TOTAL COST OF SALES</t>
        </is>
      </c>
      <c r="B22" s="124">
        <f>SUM(B19:B21)</f>
        <v/>
      </c>
      <c r="C22" s="124">
        <f>SUM(C19:C21)</f>
        <v/>
      </c>
      <c r="D22" s="124">
        <f>SUM(D19:D21)</f>
        <v/>
      </c>
    </row>
    <row r="23" ht="18" customHeight="1" s="42">
      <c r="A23" s="119" t="inlineStr">
        <is>
          <t>GROSS PROFIT</t>
        </is>
      </c>
      <c r="B23" s="124">
        <f>B17-B22</f>
        <v/>
      </c>
      <c r="C23" s="124">
        <f>C17-C22</f>
        <v/>
      </c>
      <c r="D23" s="124">
        <f>D17-D22</f>
        <v/>
      </c>
    </row>
    <row r="24" ht="18" customHeight="1" s="42">
      <c r="A24" s="118" t="inlineStr">
        <is>
          <t>Gross margin %</t>
        </is>
      </c>
      <c r="B24" s="125">
        <f>IF(B17=0,0,B23/B17)</f>
        <v/>
      </c>
      <c r="C24" s="125">
        <f>IF(C17=0,0,C23/C17)</f>
        <v/>
      </c>
      <c r="D24" s="125">
        <f>IF(D17=0,0,D23/D17)</f>
        <v/>
      </c>
    </row>
    <row r="25" ht="18" customHeight="1" s="42">
      <c r="A25" s="119" t="inlineStr">
        <is>
          <t>D.  OVERHEADS (FIXED COSTS)</t>
        </is>
      </c>
      <c r="B25" s="152" t="n"/>
      <c r="C25" s="152" t="n"/>
      <c r="D25" s="153" t="n"/>
    </row>
    <row r="26" ht="18" customHeight="1" s="42">
      <c r="A26" s="121" t="inlineStr">
        <is>
          <t>Salaries &amp; wages (excl. direct labour) (£)</t>
        </is>
      </c>
      <c r="B26" s="123" t="n">
        <v>24000</v>
      </c>
      <c r="C26" s="123" t="n">
        <v>36000</v>
      </c>
      <c r="D26" s="123" t="n">
        <v>52000</v>
      </c>
    </row>
    <row r="27" ht="18" customHeight="1" s="42">
      <c r="A27" s="118" t="inlineStr">
        <is>
          <t>Employer NI &amp; pension (£)</t>
        </is>
      </c>
      <c r="B27" s="123" t="n">
        <v>3000</v>
      </c>
      <c r="C27" s="123" t="n">
        <v>4500</v>
      </c>
      <c r="D27" s="123" t="n">
        <v>6500</v>
      </c>
    </row>
    <row r="28" ht="18" customHeight="1" s="42">
      <c r="A28" s="121" t="inlineStr">
        <is>
          <t>Rent &amp; rates (£)</t>
        </is>
      </c>
      <c r="B28" s="123" t="n">
        <v>6000</v>
      </c>
      <c r="C28" s="123" t="n">
        <v>6000</v>
      </c>
      <c r="D28" s="123" t="n">
        <v>8000</v>
      </c>
    </row>
    <row r="29" ht="18" customHeight="1" s="42">
      <c r="A29" s="118" t="inlineStr">
        <is>
          <t>Utilities (£)</t>
        </is>
      </c>
      <c r="B29" s="123" t="n">
        <v>1200</v>
      </c>
      <c r="C29" s="123" t="n">
        <v>1400</v>
      </c>
      <c r="D29" s="123" t="n">
        <v>1600</v>
      </c>
    </row>
    <row r="30" ht="18" customHeight="1" s="42">
      <c r="A30" s="121" t="inlineStr">
        <is>
          <t>Marketing &amp; advertising (£)</t>
        </is>
      </c>
      <c r="B30" s="123" t="n">
        <v>3000</v>
      </c>
      <c r="C30" s="123" t="n">
        <v>5000</v>
      </c>
      <c r="D30" s="123" t="n">
        <v>8000</v>
      </c>
    </row>
    <row r="31" ht="18" customHeight="1" s="42">
      <c r="A31" s="118" t="inlineStr">
        <is>
          <t>IT &amp; software subscriptions (£)</t>
        </is>
      </c>
      <c r="B31" s="123" t="n">
        <v>1800</v>
      </c>
      <c r="C31" s="123" t="n">
        <v>2400</v>
      </c>
      <c r="D31" s="123" t="n">
        <v>3000</v>
      </c>
    </row>
    <row r="32" ht="18" customHeight="1" s="42">
      <c r="A32" s="121" t="inlineStr">
        <is>
          <t>Professional fees (accountant, legal) (£)</t>
        </is>
      </c>
      <c r="B32" s="123" t="n">
        <v>3500</v>
      </c>
      <c r="C32" s="123" t="n">
        <v>4000</v>
      </c>
      <c r="D32" s="123" t="n">
        <v>5000</v>
      </c>
    </row>
    <row r="33" ht="18" customHeight="1" s="42">
      <c r="A33" s="118" t="inlineStr">
        <is>
          <t>Insurance (£)</t>
        </is>
      </c>
      <c r="B33" s="123" t="n">
        <v>1500</v>
      </c>
      <c r="C33" s="123" t="n">
        <v>1700</v>
      </c>
      <c r="D33" s="123" t="n">
        <v>2000</v>
      </c>
    </row>
    <row r="34" ht="18" customHeight="1" s="42">
      <c r="A34" s="121" t="inlineStr">
        <is>
          <t>Depreciation (£)</t>
        </is>
      </c>
      <c r="B34" s="123" t="n">
        <v>2000</v>
      </c>
      <c r="C34" s="123" t="n">
        <v>3500</v>
      </c>
      <c r="D34" s="123" t="n">
        <v>5000</v>
      </c>
    </row>
    <row r="35" ht="18" customHeight="1" s="42">
      <c r="A35" s="118" t="inlineStr">
        <is>
          <t>Other overheads (£)</t>
        </is>
      </c>
      <c r="B35" s="123" t="n">
        <v>2000</v>
      </c>
      <c r="C35" s="123" t="n">
        <v>2500</v>
      </c>
      <c r="D35" s="123" t="n">
        <v>3000</v>
      </c>
    </row>
    <row r="36" ht="18" customHeight="1" s="42">
      <c r="A36" s="119" t="inlineStr">
        <is>
          <t>TOTAL OVERHEADS</t>
        </is>
      </c>
      <c r="B36" s="124">
        <f>SUM(B26:B35)</f>
        <v/>
      </c>
      <c r="C36" s="124">
        <f>SUM(C26:C35)</f>
        <v/>
      </c>
      <c r="D36" s="124">
        <f>SUM(D26:D35)</f>
        <v/>
      </c>
    </row>
    <row r="37" ht="18" customHeight="1" s="42">
      <c r="A37" s="119" t="inlineStr">
        <is>
          <t>EBITDA</t>
        </is>
      </c>
      <c r="B37" s="124">
        <f>B23-B36</f>
        <v/>
      </c>
      <c r="C37" s="124">
        <f>C23-C36</f>
        <v/>
      </c>
      <c r="D37" s="124">
        <f>D23-D36</f>
        <v/>
      </c>
    </row>
    <row r="38" ht="18" customHeight="1" s="42">
      <c r="A38" s="118" t="inlineStr">
        <is>
          <t>EBITDA margin %</t>
        </is>
      </c>
      <c r="B38" s="125">
        <f>IF(B17=0,0,B37/B17)</f>
        <v/>
      </c>
      <c r="C38" s="125">
        <f>IF(C17=0,0,C37/C17)</f>
        <v/>
      </c>
      <c r="D38" s="125">
        <f>IF(D17=0,0,D37/D17)</f>
        <v/>
      </c>
    </row>
    <row r="39" ht="18" customHeight="1" s="42">
      <c r="A39" s="119" t="inlineStr">
        <is>
          <t>E.  FINANCE COSTS &amp; TAX</t>
        </is>
      </c>
      <c r="B39" s="152" t="n"/>
      <c r="C39" s="152" t="n"/>
      <c r="D39" s="153" t="n"/>
    </row>
    <row r="40" ht="18" customHeight="1" s="42">
      <c r="A40" s="121" t="inlineStr">
        <is>
          <t>Interest on loans (£)</t>
        </is>
      </c>
      <c r="B40" s="123" t="n">
        <v>0</v>
      </c>
      <c r="C40" s="123" t="n">
        <v>0</v>
      </c>
      <c r="D40" s="123" t="n">
        <v>0</v>
      </c>
    </row>
    <row r="41" ht="18" customHeight="1" s="42">
      <c r="A41" s="118" t="inlineStr">
        <is>
          <t>Other finance costs (£)</t>
        </is>
      </c>
      <c r="B41" s="123" t="n">
        <v>0</v>
      </c>
      <c r="C41" s="123" t="n">
        <v>0</v>
      </c>
      <c r="D41" s="123" t="n">
        <v>0</v>
      </c>
    </row>
    <row r="42" ht="18" customHeight="1" s="42">
      <c r="A42" s="121" t="inlineStr">
        <is>
          <t>Corporation tax rate (%)</t>
        </is>
      </c>
      <c r="B42" s="126" t="n">
        <v>0.19</v>
      </c>
      <c r="C42" s="126" t="n">
        <v>0.19</v>
      </c>
      <c r="D42" s="126" t="n">
        <v>0.25</v>
      </c>
    </row>
    <row r="43" ht="18" customHeight="1" s="42">
      <c r="A43" s="119" t="inlineStr">
        <is>
          <t>NET PROFIT BEFORE TAX</t>
        </is>
      </c>
      <c r="B43" s="124">
        <f>B37-B40-B41</f>
        <v/>
      </c>
      <c r="C43" s="124">
        <f>C37-C40-C41</f>
        <v/>
      </c>
      <c r="D43" s="124">
        <f>D37-D40-D41</f>
        <v/>
      </c>
    </row>
    <row r="44" ht="18" customHeight="1" s="42">
      <c r="A44" s="118" t="inlineStr">
        <is>
          <t>Corporation tax (£)</t>
        </is>
      </c>
      <c r="B44" s="127">
        <f>MAX(0,B43*B42)</f>
        <v/>
      </c>
      <c r="C44" s="127">
        <f>MAX(0,C43*C42)</f>
        <v/>
      </c>
      <c r="D44" s="127">
        <f>MAX(0,D43*D42)</f>
        <v/>
      </c>
    </row>
    <row r="45" ht="18" customHeight="1" s="42">
      <c r="A45" s="119" t="inlineStr">
        <is>
          <t>NET PROFIT AFTER TAX</t>
        </is>
      </c>
      <c r="B45" s="124">
        <f>B43-B44</f>
        <v/>
      </c>
      <c r="C45" s="124">
        <f>C43-C44</f>
        <v/>
      </c>
      <c r="D45" s="124">
        <f>D43-D44</f>
        <v/>
      </c>
    </row>
    <row r="46" ht="18" customHeight="1" s="42">
      <c r="A46" s="119" t="inlineStr">
        <is>
          <t>F.  BALANCE SHEET INPUTS</t>
        </is>
      </c>
      <c r="B46" s="152" t="n"/>
      <c r="C46" s="152" t="n"/>
      <c r="D46" s="153" t="n"/>
    </row>
    <row r="47" ht="18" customHeight="1" s="42">
      <c r="A47" s="118" t="inlineStr">
        <is>
          <t>Opening cash balance (£)</t>
        </is>
      </c>
      <c r="B47" s="123" t="n">
        <v>10000</v>
      </c>
      <c r="C47" s="118" t="n"/>
      <c r="D47" s="118" t="n"/>
    </row>
    <row r="48" ht="18" customHeight="1" s="42">
      <c r="A48" s="121" t="inlineStr">
        <is>
          <t>Capital expenditure — Year 1 (£)</t>
        </is>
      </c>
      <c r="B48" s="123" t="n">
        <v>5000</v>
      </c>
      <c r="C48" s="118" t="n"/>
      <c r="D48" s="118" t="n"/>
    </row>
    <row r="49" ht="18" customHeight="1" s="42">
      <c r="A49" s="118" t="inlineStr">
        <is>
          <t>Capital expenditure — Year 2 (£)</t>
        </is>
      </c>
      <c r="B49" s="118" t="n"/>
      <c r="C49" s="123" t="n">
        <v>8000</v>
      </c>
      <c r="D49" s="118" t="n"/>
    </row>
    <row r="50" ht="18" customHeight="1" s="42">
      <c r="A50" s="121" t="inlineStr">
        <is>
          <t>Capital expenditure — Year 3 (£)</t>
        </is>
      </c>
      <c r="B50" s="118" t="n"/>
      <c r="C50" s="118" t="n"/>
      <c r="D50" s="123" t="n">
        <v>12000</v>
      </c>
    </row>
    <row r="51" ht="18" customHeight="1" s="42">
      <c r="A51" s="118" t="inlineStr">
        <is>
          <t>Loan drawdown — Year 1 (£)</t>
        </is>
      </c>
      <c r="B51" s="123" t="n">
        <v>0</v>
      </c>
      <c r="C51" s="118" t="n"/>
      <c r="D51" s="118" t="n"/>
    </row>
    <row r="52" ht="18" customHeight="1" s="42">
      <c r="A52" s="121" t="inlineStr">
        <is>
          <t>Loan drawdown — Year 2 (£)</t>
        </is>
      </c>
      <c r="B52" s="118" t="n"/>
      <c r="C52" s="123" t="n">
        <v>0</v>
      </c>
      <c r="D52" s="118" t="n"/>
    </row>
    <row r="53" ht="18" customHeight="1" s="42">
      <c r="A53" s="118" t="inlineStr">
        <is>
          <t>Loan drawdown — Year 3 (£)</t>
        </is>
      </c>
      <c r="B53" s="118" t="n"/>
      <c r="C53" s="118" t="n"/>
      <c r="D53" s="123" t="n">
        <v>0</v>
      </c>
    </row>
    <row r="54" ht="18" customHeight="1" s="42">
      <c r="A54" s="121" t="inlineStr">
        <is>
          <t>Loan repayments — Year 1 (£)</t>
        </is>
      </c>
      <c r="B54" s="123" t="n">
        <v>0</v>
      </c>
      <c r="C54" s="118" t="n"/>
      <c r="D54" s="118" t="n"/>
    </row>
    <row r="55" ht="18" customHeight="1" s="42">
      <c r="A55" s="118" t="inlineStr">
        <is>
          <t>Loan repayments — Year 2 (£)</t>
        </is>
      </c>
      <c r="B55" s="118" t="n"/>
      <c r="C55" s="123" t="n">
        <v>0</v>
      </c>
      <c r="D55" s="118" t="n"/>
    </row>
    <row r="56" ht="18" customHeight="1" s="42">
      <c r="A56" s="121" t="inlineStr">
        <is>
          <t>Loan repayments — Year 3 (£)</t>
        </is>
      </c>
      <c r="B56" s="118" t="n"/>
      <c r="C56" s="118" t="n"/>
      <c r="D56" s="123" t="n">
        <v>0</v>
      </c>
    </row>
    <row r="57" ht="18" customHeight="1" s="42">
      <c r="A57" s="118" t="inlineStr">
        <is>
          <t>Equity raised — Year 1 (£)</t>
        </is>
      </c>
      <c r="B57" s="123" t="n">
        <v>0</v>
      </c>
      <c r="C57" s="118" t="n"/>
      <c r="D57" s="118" t="n"/>
    </row>
    <row r="58" ht="18" customHeight="1" s="42">
      <c r="A58" s="121" t="inlineStr">
        <is>
          <t>Equity raised — Year 2 (£)</t>
        </is>
      </c>
      <c r="B58" s="118" t="n"/>
      <c r="C58" s="123" t="n">
        <v>0</v>
      </c>
      <c r="D58" s="118" t="n"/>
    </row>
    <row r="59" ht="18" customHeight="1" s="42">
      <c r="A59" s="118" t="inlineStr">
        <is>
          <t>Equity raised — Year 3 (£)</t>
        </is>
      </c>
      <c r="B59" s="118" t="n"/>
      <c r="C59" s="118" t="n"/>
      <c r="D59" s="123" t="n">
        <v>0</v>
      </c>
    </row>
    <row r="60" ht="18" customHeight="1" s="42">
      <c r="A60" s="121" t="inlineStr">
        <is>
          <t>Debtors days (days to collect)</t>
        </is>
      </c>
      <c r="B60" s="128" t="n">
        <v>30</v>
      </c>
      <c r="C60" s="128" t="n">
        <v>30</v>
      </c>
      <c r="D60" s="128" t="n">
        <v>30</v>
      </c>
    </row>
    <row r="61" ht="18" customHeight="1" s="42">
      <c r="A61" s="118" t="inlineStr">
        <is>
          <t>Creditors days (days to pay)</t>
        </is>
      </c>
      <c r="B61" s="128" t="n">
        <v>30</v>
      </c>
      <c r="C61" s="128" t="n">
        <v>30</v>
      </c>
      <c r="D61" s="128" t="n">
        <v>30</v>
      </c>
    </row>
    <row r="62" ht="18" customHeight="1" s="42">
      <c r="A62" s="121" t="inlineStr">
        <is>
          <t>Stock days (days of stock held)</t>
        </is>
      </c>
      <c r="B62" s="128" t="n">
        <v>30</v>
      </c>
      <c r="C62" s="128" t="n">
        <v>30</v>
      </c>
      <c r="D62" s="128" t="n">
        <v>30</v>
      </c>
    </row>
    <row r="63" ht="12" customHeight="1" s="42"/>
  </sheetData>
  <mergeCells count="8">
    <mergeCell ref="A1:D1"/>
    <mergeCell ref="A9:D9"/>
    <mergeCell ref="A18:D18"/>
    <mergeCell ref="A4:D4"/>
    <mergeCell ref="A39:D39"/>
    <mergeCell ref="A25:D25"/>
    <mergeCell ref="A2:D2"/>
    <mergeCell ref="A46:D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00FFC72C"/>
    <outlinePr summaryBelow="1" summaryRight="1"/>
    <pageSetUpPr/>
  </sheetPr>
  <dimension ref="A1:D37"/>
  <sheetViews>
    <sheetView showGridLines="0" workbookViewId="0">
      <selection activeCell="A1" sqref="A1"/>
    </sheetView>
  </sheetViews>
  <sheetFormatPr baseColWidth="8" defaultColWidth="8.6796875" defaultRowHeight="15"/>
  <cols>
    <col width="34" customWidth="1" style="51" min="1" max="1"/>
    <col width="18" customWidth="1" style="51" min="2" max="4"/>
    <col width="18" customWidth="1" style="42" min="3" max="3"/>
    <col width="18" customWidth="1" style="42" min="4" max="4"/>
  </cols>
  <sheetData>
    <row r="1" ht="24" customHeight="1" s="42">
      <c r="A1" s="117" t="inlineStr">
        <is>
          <t>PROFIT &amp; LOSS FORECAST</t>
        </is>
      </c>
      <c r="B1" s="152" t="n"/>
      <c r="C1" s="152" t="n"/>
      <c r="D1" s="153" t="n"/>
    </row>
    <row r="2" ht="24" customHeight="1" s="42">
      <c r="A2" s="117" t="inlineStr">
        <is>
          <t>GLBFA-XLS-001  |  Greater Lincolnshire Business Finance Accelerator  |  All values in £</t>
        </is>
      </c>
      <c r="B2" s="152" t="n"/>
      <c r="C2" s="152" t="n"/>
      <c r="D2" s="153" t="n"/>
    </row>
    <row r="3" ht="18" customHeight="1" s="42">
      <c r="A3" s="122" t="inlineStr">
        <is>
          <t>Blue text = input assumptions (edit on Assumptions tab)   |   Black text = formula   |   Green text = cross-sheet link</t>
        </is>
      </c>
      <c r="B3" s="152" t="n"/>
      <c r="C3" s="152" t="n"/>
      <c r="D3" s="153" t="n"/>
    </row>
    <row r="4" ht="18" customHeight="1" s="42">
      <c r="A4" s="120" t="inlineStr">
        <is>
          <t>Line item</t>
        </is>
      </c>
      <c r="B4" s="120" t="inlineStr">
        <is>
          <t>Year 1</t>
        </is>
      </c>
      <c r="C4" s="120" t="inlineStr">
        <is>
          <t>Year 2</t>
        </is>
      </c>
      <c r="D4" s="120" t="inlineStr">
        <is>
          <t>Year 3</t>
        </is>
      </c>
    </row>
    <row r="5" ht="18" customHeight="1" s="42">
      <c r="A5" s="119" t="inlineStr">
        <is>
          <t>REVENUE</t>
        </is>
      </c>
      <c r="B5" s="152" t="n"/>
      <c r="C5" s="152" t="n"/>
      <c r="D5" s="153" t="n"/>
    </row>
    <row r="6" ht="18" customHeight="1" s="42">
      <c r="A6" s="118" t="inlineStr">
        <is>
          <t xml:space="preserve">  Revenue stream 1</t>
        </is>
      </c>
      <c r="B6" s="127">
        <f>Assumptions!B11</f>
        <v/>
      </c>
      <c r="C6" s="127">
        <f>Assumptions!C11</f>
        <v/>
      </c>
      <c r="D6" s="127">
        <f>Assumptions!D11</f>
        <v/>
      </c>
    </row>
    <row r="7" ht="18" customHeight="1" s="42">
      <c r="A7" s="118" t="inlineStr">
        <is>
          <t xml:space="preserve">  Revenue stream 2</t>
        </is>
      </c>
      <c r="B7" s="127">
        <f>Assumptions!B13</f>
        <v/>
      </c>
      <c r="C7" s="127">
        <f>Assumptions!C13</f>
        <v/>
      </c>
      <c r="D7" s="127">
        <f>Assumptions!D13</f>
        <v/>
      </c>
    </row>
    <row r="8" ht="18" customHeight="1" s="42">
      <c r="A8" s="118" t="inlineStr">
        <is>
          <t xml:space="preserve">  Revenue stream 3</t>
        </is>
      </c>
      <c r="B8" s="127">
        <f>Assumptions!B15</f>
        <v/>
      </c>
      <c r="C8" s="127">
        <f>Assumptions!C15</f>
        <v/>
      </c>
      <c r="D8" s="127">
        <f>Assumptions!D15</f>
        <v/>
      </c>
    </row>
    <row r="9" ht="18" customHeight="1" s="42">
      <c r="A9" s="121" t="inlineStr">
        <is>
          <t xml:space="preserve">  Other revenue</t>
        </is>
      </c>
      <c r="B9" s="129">
        <f>Assumptions!B16</f>
        <v/>
      </c>
      <c r="C9" s="129">
        <f>Assumptions!C16</f>
        <v/>
      </c>
      <c r="D9" s="129">
        <f>Assumptions!D16</f>
        <v/>
      </c>
    </row>
    <row r="10" ht="18" customHeight="1" s="42">
      <c r="A10" s="119" t="inlineStr">
        <is>
          <t>TOTAL REVENUE</t>
        </is>
      </c>
      <c r="B10" s="124">
        <f>Assumptions!B17</f>
        <v/>
      </c>
      <c r="C10" s="124">
        <f>Assumptions!C17</f>
        <v/>
      </c>
      <c r="D10" s="124">
        <f>Assumptions!D17</f>
        <v/>
      </c>
    </row>
    <row r="11" ht="18" customHeight="1" s="42">
      <c r="A11" s="119" t="inlineStr">
        <is>
          <t>COST OF SALES</t>
        </is>
      </c>
      <c r="B11" s="152" t="n"/>
      <c r="C11" s="152" t="n"/>
      <c r="D11" s="153" t="n"/>
    </row>
    <row r="12" ht="18" customHeight="1" s="42">
      <c r="A12" s="118" t="inlineStr">
        <is>
          <t xml:space="preserve">  Materials / stock</t>
        </is>
      </c>
      <c r="B12" s="127">
        <f>Assumptions!B19</f>
        <v/>
      </c>
      <c r="C12" s="127">
        <f>Assumptions!C19</f>
        <v/>
      </c>
      <c r="D12" s="127">
        <f>Assumptions!D19</f>
        <v/>
      </c>
    </row>
    <row r="13" ht="18" customHeight="1" s="42">
      <c r="A13" s="121" t="inlineStr">
        <is>
          <t xml:space="preserve">  Direct labour</t>
        </is>
      </c>
      <c r="B13" s="129">
        <f>Assumptions!B20</f>
        <v/>
      </c>
      <c r="C13" s="129">
        <f>Assumptions!C20</f>
        <v/>
      </c>
      <c r="D13" s="129">
        <f>Assumptions!D20</f>
        <v/>
      </c>
    </row>
    <row r="14" ht="18" customHeight="1" s="42">
      <c r="A14" s="118" t="inlineStr">
        <is>
          <t xml:space="preserve">  Other direct costs</t>
        </is>
      </c>
      <c r="B14" s="127">
        <f>Assumptions!B21</f>
        <v/>
      </c>
      <c r="C14" s="127">
        <f>Assumptions!C21</f>
        <v/>
      </c>
      <c r="D14" s="127">
        <f>Assumptions!D21</f>
        <v/>
      </c>
    </row>
    <row r="15" ht="18" customHeight="1" s="42">
      <c r="A15" s="119" t="inlineStr">
        <is>
          <t>TOTAL COST OF SALES</t>
        </is>
      </c>
      <c r="B15" s="124">
        <f>Assumptions!B22</f>
        <v/>
      </c>
      <c r="C15" s="124">
        <f>Assumptions!C22</f>
        <v/>
      </c>
      <c r="D15" s="124">
        <f>Assumptions!D22</f>
        <v/>
      </c>
    </row>
    <row r="16" ht="18" customHeight="1" s="42">
      <c r="A16" s="119" t="inlineStr">
        <is>
          <t>GROSS PROFIT</t>
        </is>
      </c>
      <c r="B16" s="124">
        <f>Assumptions!B23</f>
        <v/>
      </c>
      <c r="C16" s="124">
        <f>Assumptions!C23</f>
        <v/>
      </c>
      <c r="D16" s="124">
        <f>Assumptions!D23</f>
        <v/>
      </c>
    </row>
    <row r="17" ht="18" customHeight="1" s="42">
      <c r="A17" s="118" t="inlineStr">
        <is>
          <t xml:space="preserve">  Gross margin %</t>
        </is>
      </c>
      <c r="B17" s="125">
        <f>Assumptions!B24</f>
        <v/>
      </c>
      <c r="C17" s="125">
        <f>Assumptions!C24</f>
        <v/>
      </c>
      <c r="D17" s="125">
        <f>Assumptions!D24</f>
        <v/>
      </c>
    </row>
    <row r="18" ht="18" customHeight="1" s="42">
      <c r="A18" s="119" t="inlineStr">
        <is>
          <t>OVERHEADS</t>
        </is>
      </c>
      <c r="B18" s="152" t="n"/>
      <c r="C18" s="152" t="n"/>
      <c r="D18" s="153" t="n"/>
    </row>
    <row r="19" ht="18" customHeight="1" s="42">
      <c r="A19" s="118" t="inlineStr">
        <is>
          <t xml:space="preserve">  Salaries &amp; wages</t>
        </is>
      </c>
      <c r="B19" s="127">
        <f>Assumptions!B26</f>
        <v/>
      </c>
      <c r="C19" s="127">
        <f>Assumptions!C26</f>
        <v/>
      </c>
      <c r="D19" s="127">
        <f>Assumptions!D26</f>
        <v/>
      </c>
    </row>
    <row r="20" ht="18" customHeight="1" s="42">
      <c r="A20" s="121" t="inlineStr">
        <is>
          <t xml:space="preserve">  Employer NI &amp; pension</t>
        </is>
      </c>
      <c r="B20" s="129">
        <f>Assumptions!B27</f>
        <v/>
      </c>
      <c r="C20" s="129">
        <f>Assumptions!C27</f>
        <v/>
      </c>
      <c r="D20" s="129">
        <f>Assumptions!D27</f>
        <v/>
      </c>
    </row>
    <row r="21" ht="18" customHeight="1" s="42">
      <c r="A21" s="118" t="inlineStr">
        <is>
          <t xml:space="preserve">  Rent &amp; rates</t>
        </is>
      </c>
      <c r="B21" s="127">
        <f>Assumptions!B28</f>
        <v/>
      </c>
      <c r="C21" s="127">
        <f>Assumptions!C28</f>
        <v/>
      </c>
      <c r="D21" s="127">
        <f>Assumptions!D28</f>
        <v/>
      </c>
    </row>
    <row r="22" ht="18" customHeight="1" s="42">
      <c r="A22" s="121" t="inlineStr">
        <is>
          <t xml:space="preserve">  Utilities</t>
        </is>
      </c>
      <c r="B22" s="129">
        <f>Assumptions!B29</f>
        <v/>
      </c>
      <c r="C22" s="129">
        <f>Assumptions!C29</f>
        <v/>
      </c>
      <c r="D22" s="129">
        <f>Assumptions!D29</f>
        <v/>
      </c>
    </row>
    <row r="23" ht="18" customHeight="1" s="42">
      <c r="A23" s="118" t="inlineStr">
        <is>
          <t xml:space="preserve">  Marketing &amp; advertising</t>
        </is>
      </c>
      <c r="B23" s="127">
        <f>Assumptions!B30</f>
        <v/>
      </c>
      <c r="C23" s="127">
        <f>Assumptions!C30</f>
        <v/>
      </c>
      <c r="D23" s="127">
        <f>Assumptions!D30</f>
        <v/>
      </c>
    </row>
    <row r="24" ht="18" customHeight="1" s="42">
      <c r="A24" s="121" t="inlineStr">
        <is>
          <t xml:space="preserve">  IT &amp; software</t>
        </is>
      </c>
      <c r="B24" s="129">
        <f>Assumptions!B31</f>
        <v/>
      </c>
      <c r="C24" s="129">
        <f>Assumptions!C31</f>
        <v/>
      </c>
      <c r="D24" s="129">
        <f>Assumptions!D31</f>
        <v/>
      </c>
    </row>
    <row r="25" ht="18" customHeight="1" s="42">
      <c r="A25" s="118" t="inlineStr">
        <is>
          <t xml:space="preserve">  Professional fees</t>
        </is>
      </c>
      <c r="B25" s="127">
        <f>Assumptions!B32</f>
        <v/>
      </c>
      <c r="C25" s="127">
        <f>Assumptions!C32</f>
        <v/>
      </c>
      <c r="D25" s="127">
        <f>Assumptions!D32</f>
        <v/>
      </c>
    </row>
    <row r="26" ht="18" customHeight="1" s="42">
      <c r="A26" s="121" t="inlineStr">
        <is>
          <t xml:space="preserve">  Insurance</t>
        </is>
      </c>
      <c r="B26" s="129">
        <f>Assumptions!B33</f>
        <v/>
      </c>
      <c r="C26" s="129">
        <f>Assumptions!C33</f>
        <v/>
      </c>
      <c r="D26" s="129">
        <f>Assumptions!D33</f>
        <v/>
      </c>
    </row>
    <row r="27" ht="18" customHeight="1" s="42">
      <c r="A27" s="118" t="inlineStr">
        <is>
          <t xml:space="preserve">  Depreciation</t>
        </is>
      </c>
      <c r="B27" s="127">
        <f>Assumptions!B34</f>
        <v/>
      </c>
      <c r="C27" s="127">
        <f>Assumptions!C34</f>
        <v/>
      </c>
      <c r="D27" s="127">
        <f>Assumptions!D34</f>
        <v/>
      </c>
    </row>
    <row r="28" ht="18" customHeight="1" s="42">
      <c r="A28" s="121" t="inlineStr">
        <is>
          <t xml:space="preserve">  Other overheads</t>
        </is>
      </c>
      <c r="B28" s="129">
        <f>Assumptions!B35</f>
        <v/>
      </c>
      <c r="C28" s="129">
        <f>Assumptions!C35</f>
        <v/>
      </c>
      <c r="D28" s="129">
        <f>Assumptions!D35</f>
        <v/>
      </c>
    </row>
    <row r="29" ht="18" customHeight="1" s="42">
      <c r="A29" s="119" t="inlineStr">
        <is>
          <t>TOTAL OVERHEADS</t>
        </is>
      </c>
      <c r="B29" s="124">
        <f>Assumptions!B36</f>
        <v/>
      </c>
      <c r="C29" s="124">
        <f>Assumptions!C36</f>
        <v/>
      </c>
      <c r="D29" s="124">
        <f>Assumptions!D36</f>
        <v/>
      </c>
    </row>
    <row r="30" ht="18" customHeight="1" s="42">
      <c r="A30" s="119" t="inlineStr">
        <is>
          <t>EBITDA</t>
        </is>
      </c>
      <c r="B30" s="124">
        <f>Assumptions!B37</f>
        <v/>
      </c>
      <c r="C30" s="124">
        <f>Assumptions!C37</f>
        <v/>
      </c>
      <c r="D30" s="124">
        <f>Assumptions!D37</f>
        <v/>
      </c>
    </row>
    <row r="31" ht="18" customHeight="1" s="42">
      <c r="A31" s="118" t="inlineStr">
        <is>
          <t xml:space="preserve">  EBITDA margin %</t>
        </is>
      </c>
      <c r="B31" s="125">
        <f>Assumptions!B38</f>
        <v/>
      </c>
      <c r="C31" s="125">
        <f>Assumptions!C38</f>
        <v/>
      </c>
      <c r="D31" s="125">
        <f>Assumptions!D38</f>
        <v/>
      </c>
    </row>
    <row r="32" ht="18" customHeight="1" s="42">
      <c r="A32" s="119" t="inlineStr">
        <is>
          <t>FINANCE &amp; TAX</t>
        </is>
      </c>
      <c r="B32" s="152" t="n"/>
      <c r="C32" s="152" t="n"/>
      <c r="D32" s="153" t="n"/>
    </row>
    <row r="33" ht="18" customHeight="1" s="42">
      <c r="A33" s="118" t="inlineStr">
        <is>
          <t xml:space="preserve">  Interest on loans</t>
        </is>
      </c>
      <c r="B33" s="127">
        <f>Assumptions!B40</f>
        <v/>
      </c>
      <c r="C33" s="127">
        <f>Assumptions!C40</f>
        <v/>
      </c>
      <c r="D33" s="127">
        <f>Assumptions!D40</f>
        <v/>
      </c>
    </row>
    <row r="34" ht="18" customHeight="1" s="42">
      <c r="A34" s="121" t="inlineStr">
        <is>
          <t xml:space="preserve">  Other finance costs</t>
        </is>
      </c>
      <c r="B34" s="129">
        <f>Assumptions!B41</f>
        <v/>
      </c>
      <c r="C34" s="129">
        <f>Assumptions!C41</f>
        <v/>
      </c>
      <c r="D34" s="129">
        <f>Assumptions!D41</f>
        <v/>
      </c>
    </row>
    <row r="35" ht="18" customHeight="1" s="42">
      <c r="A35" s="119" t="inlineStr">
        <is>
          <t>NET PROFIT BEFORE TAX</t>
        </is>
      </c>
      <c r="B35" s="124">
        <f>Assumptions!B43</f>
        <v/>
      </c>
      <c r="C35" s="124">
        <f>Assumptions!C43</f>
        <v/>
      </c>
      <c r="D35" s="124">
        <f>Assumptions!D43</f>
        <v/>
      </c>
    </row>
    <row r="36" ht="18" customHeight="1" s="42">
      <c r="A36" s="118" t="inlineStr">
        <is>
          <t xml:space="preserve">  Corporation tax</t>
        </is>
      </c>
      <c r="B36" s="127">
        <f>Assumptions!B44</f>
        <v/>
      </c>
      <c r="C36" s="127">
        <f>Assumptions!C44</f>
        <v/>
      </c>
      <c r="D36" s="127">
        <f>Assumptions!D44</f>
        <v/>
      </c>
    </row>
    <row r="37" ht="18" customHeight="1" s="42">
      <c r="A37" s="119" t="inlineStr">
        <is>
          <t>NET PROFIT AFTER TAX</t>
        </is>
      </c>
      <c r="B37" s="124">
        <f>Assumptions!B45</f>
        <v/>
      </c>
      <c r="C37" s="124">
        <f>Assumptions!C45</f>
        <v/>
      </c>
      <c r="D37" s="124">
        <f>Assumptions!D45</f>
        <v/>
      </c>
    </row>
  </sheetData>
  <mergeCells count="7">
    <mergeCell ref="A1:D1"/>
    <mergeCell ref="A5:D5"/>
    <mergeCell ref="A18:D18"/>
    <mergeCell ref="A3:D3"/>
    <mergeCell ref="A2:D2"/>
    <mergeCell ref="A11:D11"/>
    <mergeCell ref="A32:D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008BC34A"/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ColWidth="8.6796875" defaultRowHeight="15"/>
  <cols>
    <col width="34" customWidth="1" style="51" min="1" max="1"/>
    <col width="34" customWidth="1" style="51" min="2" max="4"/>
    <col width="34" customWidth="1" style="42" min="3" max="3"/>
    <col width="34" customWidth="1" style="42" min="4" max="4"/>
  </cols>
  <sheetData>
    <row r="1" ht="24" customHeight="1" s="42">
      <c r="A1" s="117" t="inlineStr">
        <is>
          <t>CASHFLOW FORECAST</t>
        </is>
      </c>
      <c r="B1" s="152" t="n"/>
      <c r="C1" s="152" t="n"/>
      <c r="D1" s="153" t="n"/>
    </row>
    <row r="2" ht="24" customHeight="1" s="42">
      <c r="A2" s="117" t="inlineStr">
        <is>
          <t>GLBFA-XLS-001  |  Greater Lincolnshire Business Finance Accelerator  |  All values in £</t>
        </is>
      </c>
      <c r="B2" s="152" t="n"/>
      <c r="C2" s="152" t="n"/>
      <c r="D2" s="153" t="n"/>
    </row>
    <row r="3" ht="18" customHeight="1" s="42">
      <c r="A3" s="118" t="n"/>
      <c r="B3" s="118" t="n"/>
      <c r="C3" s="118" t="n"/>
      <c r="D3" s="118" t="n"/>
    </row>
    <row r="4" ht="18" customHeight="1" s="42">
      <c r="A4" s="120" t="inlineStr">
        <is>
          <t>Line item</t>
        </is>
      </c>
      <c r="B4" s="120" t="inlineStr">
        <is>
          <t>Year 1</t>
        </is>
      </c>
      <c r="C4" s="120" t="inlineStr">
        <is>
          <t>Year 2</t>
        </is>
      </c>
      <c r="D4" s="120" t="inlineStr">
        <is>
          <t>Year 3</t>
        </is>
      </c>
    </row>
    <row r="5" ht="18" customHeight="1" s="42">
      <c r="A5" s="119" t="inlineStr">
        <is>
          <t>OPERATING CASHFLOW</t>
        </is>
      </c>
      <c r="B5" s="152" t="n"/>
      <c r="C5" s="152" t="n"/>
      <c r="D5" s="153" t="n"/>
    </row>
    <row r="6" ht="18" customHeight="1" s="42">
      <c r="A6" s="118" t="inlineStr">
        <is>
          <t xml:space="preserve">  Net profit after tax</t>
        </is>
      </c>
      <c r="B6" s="127">
        <f>'P&amp;L Forecast'!B37</f>
        <v/>
      </c>
      <c r="C6" s="127">
        <f>'P&amp;L Forecast'!C37</f>
        <v/>
      </c>
      <c r="D6" s="127">
        <f>'P&amp;L Forecast'!D37</f>
        <v/>
      </c>
    </row>
    <row r="7" ht="18" customHeight="1" s="42">
      <c r="A7" s="121" t="inlineStr">
        <is>
          <t xml:space="preserve">  Add back: depreciation</t>
        </is>
      </c>
      <c r="B7" s="129">
        <f>Assumptions!B34</f>
        <v/>
      </c>
      <c r="C7" s="129">
        <f>Assumptions!C34</f>
        <v/>
      </c>
      <c r="D7" s="129">
        <f>Assumptions!D34</f>
        <v/>
      </c>
    </row>
    <row r="8" ht="18" customHeight="1" s="42">
      <c r="A8" s="118" t="inlineStr">
        <is>
          <t xml:space="preserve">  Change in debtors</t>
        </is>
      </c>
      <c r="B8" s="127">
        <f>-('P&amp;L Forecast'!B10*Assumptions!B60/365)</f>
        <v/>
      </c>
      <c r="C8" s="127">
        <f>-('P&amp;L Forecast'!C10*Assumptions!C60/365)</f>
        <v/>
      </c>
      <c r="D8" s="127">
        <f>-('P&amp;L Forecast'!D10*Assumptions!D60/365)</f>
        <v/>
      </c>
    </row>
    <row r="9" ht="18" customHeight="1" s="42">
      <c r="A9" s="121" t="inlineStr">
        <is>
          <t xml:space="preserve">  Change in creditors</t>
        </is>
      </c>
      <c r="B9" s="129">
        <f>'P&amp;L Forecast'!B15*Assumptions!B61/365</f>
        <v/>
      </c>
      <c r="C9" s="129">
        <f>'P&amp;L Forecast'!C15*Assumptions!C61/365</f>
        <v/>
      </c>
      <c r="D9" s="129">
        <f>'P&amp;L Forecast'!D15*Assumptions!D61/365</f>
        <v/>
      </c>
    </row>
    <row r="10" ht="18" customHeight="1" s="42">
      <c r="A10" s="118" t="inlineStr">
        <is>
          <t xml:space="preserve">  Change in stock</t>
        </is>
      </c>
      <c r="B10" s="127">
        <f>-('P&amp;L Forecast'!B19*Assumptions!B62/365)</f>
        <v/>
      </c>
      <c r="C10" s="127">
        <f>-('P&amp;L Forecast'!C19*Assumptions!C62/365)</f>
        <v/>
      </c>
      <c r="D10" s="127">
        <f>-('P&amp;L Forecast'!D19*Assumptions!D62/365)</f>
        <v/>
      </c>
    </row>
    <row r="11" ht="18" customHeight="1" s="42">
      <c r="A11" s="119" t="inlineStr">
        <is>
          <t>NET OPERATING CASHFLOW</t>
        </is>
      </c>
      <c r="B11" s="124">
        <f>SUM(B6:B10)</f>
        <v/>
      </c>
      <c r="C11" s="124">
        <f>SUM(B6:B10)</f>
        <v/>
      </c>
      <c r="D11" s="124">
        <f>SUM(B6:B10)</f>
        <v/>
      </c>
    </row>
    <row r="12" ht="18" customHeight="1" s="42">
      <c r="A12" s="119" t="inlineStr">
        <is>
          <t>INVESTING ACTIVITIES</t>
        </is>
      </c>
      <c r="B12" s="152" t="n"/>
      <c r="C12" s="152" t="n"/>
      <c r="D12" s="153" t="n"/>
    </row>
    <row r="13" ht="18" customHeight="1" s="42">
      <c r="A13" s="118" t="inlineStr">
        <is>
          <t xml:space="preserve">  Capital expenditure</t>
        </is>
      </c>
      <c r="B13" s="127">
        <f>-Assumptions!B48</f>
        <v/>
      </c>
      <c r="C13" s="127">
        <f>-Assumptions!C48</f>
        <v/>
      </c>
      <c r="D13" s="127">
        <f>-Assumptions!D48</f>
        <v/>
      </c>
    </row>
    <row r="14" ht="18" customHeight="1" s="42">
      <c r="A14" s="119" t="inlineStr">
        <is>
          <t>NET INVESTING CASHFLOW</t>
        </is>
      </c>
      <c r="B14" s="124">
        <f>B13</f>
        <v/>
      </c>
      <c r="C14" s="124">
        <f>B13</f>
        <v/>
      </c>
      <c r="D14" s="124">
        <f>B13</f>
        <v/>
      </c>
    </row>
    <row r="15" ht="18" customHeight="1" s="42">
      <c r="A15" s="119" t="inlineStr">
        <is>
          <t>FINANCING ACTIVITIES</t>
        </is>
      </c>
      <c r="B15" s="152" t="n"/>
      <c r="C15" s="152" t="n"/>
      <c r="D15" s="153" t="n"/>
    </row>
    <row r="16" ht="18" customHeight="1" s="42">
      <c r="A16" s="118" t="inlineStr">
        <is>
          <t xml:space="preserve">  Loan drawdowns</t>
        </is>
      </c>
      <c r="B16" s="127">
        <f>Assumptions!B51</f>
        <v/>
      </c>
      <c r="C16" s="127">
        <f>Assumptions!C51</f>
        <v/>
      </c>
      <c r="D16" s="127">
        <f>Assumptions!D51</f>
        <v/>
      </c>
    </row>
    <row r="17" ht="18" customHeight="1" s="42">
      <c r="A17" s="121" t="inlineStr">
        <is>
          <t xml:space="preserve">  Loan repayments</t>
        </is>
      </c>
      <c r="B17" s="129">
        <f>-Assumptions!B54</f>
        <v/>
      </c>
      <c r="C17" s="129">
        <f>-Assumptions!C54</f>
        <v/>
      </c>
      <c r="D17" s="129">
        <f>-Assumptions!D54</f>
        <v/>
      </c>
    </row>
    <row r="18" ht="18" customHeight="1" s="42">
      <c r="A18" s="118" t="inlineStr">
        <is>
          <t xml:space="preserve">  Equity raised</t>
        </is>
      </c>
      <c r="B18" s="127">
        <f>Assumptions!B57</f>
        <v/>
      </c>
      <c r="C18" s="127">
        <f>Assumptions!C57</f>
        <v/>
      </c>
      <c r="D18" s="127">
        <f>Assumptions!D57</f>
        <v/>
      </c>
    </row>
    <row r="19" ht="18" customHeight="1" s="42">
      <c r="A19" s="119" t="inlineStr">
        <is>
          <t>NET FINANCING CASHFLOW</t>
        </is>
      </c>
      <c r="B19" s="124">
        <f>SUM(B16:B18)</f>
        <v/>
      </c>
      <c r="C19" s="124">
        <f>SUM(B16:B18)</f>
        <v/>
      </c>
      <c r="D19" s="124">
        <f>SUM(B16:B18)</f>
        <v/>
      </c>
    </row>
    <row r="20" ht="18" customHeight="1" s="42">
      <c r="A20" s="119" t="inlineStr">
        <is>
          <t>NET CHANGE IN CASH</t>
        </is>
      </c>
      <c r="B20" s="124">
        <f>B11+B14+B19</f>
        <v/>
      </c>
      <c r="C20" s="124">
        <f>B11+B14+B19</f>
        <v/>
      </c>
      <c r="D20" s="124">
        <f>B11+B14+B19</f>
        <v/>
      </c>
    </row>
    <row r="21" ht="18" customHeight="1" s="42">
      <c r="A21" s="118" t="inlineStr">
        <is>
          <t xml:space="preserve">  Opening cash balance</t>
        </is>
      </c>
      <c r="B21" s="127">
        <f>Assumptions!B47</f>
        <v/>
      </c>
      <c r="C21" s="127">
        <f>B22</f>
        <v/>
      </c>
      <c r="D21" s="127">
        <f>C22</f>
        <v/>
      </c>
    </row>
    <row r="22" ht="18" customHeight="1" s="42">
      <c r="A22" s="119" t="inlineStr">
        <is>
          <t>CLOSING CASH BALANCE</t>
        </is>
      </c>
      <c r="B22" s="124">
        <f>B20+B21</f>
        <v/>
      </c>
      <c r="C22" s="124">
        <f>B20+B21</f>
        <v/>
      </c>
      <c r="D22" s="124">
        <f>B20+B21</f>
        <v/>
      </c>
    </row>
  </sheetData>
  <mergeCells count="5">
    <mergeCell ref="A1:D1"/>
    <mergeCell ref="A5:D5"/>
    <mergeCell ref="A12:D12"/>
    <mergeCell ref="A15:D15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005B8DEF"/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ColWidth="8.6796875" defaultRowHeight="15"/>
  <cols>
    <col width="34" customWidth="1" style="51" min="1" max="1"/>
    <col width="34" customWidth="1" style="51" min="2" max="4"/>
    <col width="34" customWidth="1" style="42" min="3" max="3"/>
    <col width="34" customWidth="1" style="42" min="4" max="4"/>
  </cols>
  <sheetData>
    <row r="1" ht="24" customHeight="1" s="42">
      <c r="A1" s="117" t="inlineStr">
        <is>
          <t>BALANCE SHEET (YEAR END)</t>
        </is>
      </c>
      <c r="B1" s="152" t="n"/>
      <c r="C1" s="152" t="n"/>
      <c r="D1" s="153" t="n"/>
    </row>
    <row r="2" ht="24" customHeight="1" s="42">
      <c r="A2" s="117" t="inlineStr">
        <is>
          <t>GLBFA-XLS-001  |  Greater Lincolnshire Business Finance Accelerator  |  All values in £</t>
        </is>
      </c>
      <c r="B2" s="152" t="n"/>
      <c r="C2" s="152" t="n"/>
      <c r="D2" s="153" t="n"/>
    </row>
    <row r="3" ht="18" customHeight="1" s="42">
      <c r="A3" s="118" t="n"/>
      <c r="B3" s="118" t="n"/>
      <c r="C3" s="118" t="n"/>
      <c r="D3" s="118" t="n"/>
    </row>
    <row r="4" ht="18" customHeight="1" s="42">
      <c r="A4" s="120" t="inlineStr">
        <is>
          <t>Line item</t>
        </is>
      </c>
      <c r="B4" s="120" t="inlineStr">
        <is>
          <t>Year 1</t>
        </is>
      </c>
      <c r="C4" s="120" t="inlineStr">
        <is>
          <t>Year 2</t>
        </is>
      </c>
      <c r="D4" s="120" t="inlineStr">
        <is>
          <t>Year 3</t>
        </is>
      </c>
    </row>
    <row r="5" ht="18" customHeight="1" s="42">
      <c r="A5" s="119" t="inlineStr">
        <is>
          <t>FIXED ASSETS</t>
        </is>
      </c>
      <c r="B5" s="152" t="n"/>
      <c r="C5" s="152" t="n"/>
      <c r="D5" s="153" t="n"/>
    </row>
    <row r="6" ht="18" customHeight="1" s="42">
      <c r="A6" s="118" t="inlineStr">
        <is>
          <t xml:space="preserve">  Opening fixed assets</t>
        </is>
      </c>
      <c r="B6" s="127">
        <f>Assumptions!B48</f>
        <v/>
      </c>
      <c r="C6" s="127">
        <f>B9</f>
        <v/>
      </c>
      <c r="D6" s="127">
        <f>C9</f>
        <v/>
      </c>
    </row>
    <row r="7" ht="18" customHeight="1" s="42">
      <c r="A7" s="121" t="inlineStr">
        <is>
          <t xml:space="preserve">  Add: additions</t>
        </is>
      </c>
      <c r="B7" s="129">
        <f>Assumptions!B48</f>
        <v/>
      </c>
      <c r="C7" s="129">
        <f>Assumptions!C48</f>
        <v/>
      </c>
      <c r="D7" s="129">
        <f>Assumptions!D48</f>
        <v/>
      </c>
    </row>
    <row r="8" ht="18" customHeight="1" s="42">
      <c r="A8" s="118" t="inlineStr">
        <is>
          <t xml:space="preserve">  Less: depreciation</t>
        </is>
      </c>
      <c r="B8" s="127">
        <f>-Assumptions!B34</f>
        <v/>
      </c>
      <c r="C8" s="127">
        <f>-Assumptions!C34</f>
        <v/>
      </c>
      <c r="D8" s="127">
        <f>-Assumptions!D34</f>
        <v/>
      </c>
    </row>
    <row r="9" ht="18" customHeight="1" s="42">
      <c r="A9" s="119" t="inlineStr">
        <is>
          <t>NET FIXED ASSETS</t>
        </is>
      </c>
      <c r="B9" s="124">
        <f>B6+B7+B8</f>
        <v/>
      </c>
      <c r="C9" s="124">
        <f>B6+B7+B8</f>
        <v/>
      </c>
      <c r="D9" s="124">
        <f>B6+B7+B8</f>
        <v/>
      </c>
    </row>
    <row r="10" ht="18" customHeight="1" s="42">
      <c r="A10" s="119" t="inlineStr">
        <is>
          <t>CURRENT ASSETS</t>
        </is>
      </c>
      <c r="B10" s="152" t="n"/>
      <c r="C10" s="152" t="n"/>
      <c r="D10" s="153" t="n"/>
    </row>
    <row r="11" ht="18" customHeight="1" s="42">
      <c r="A11" s="118" t="inlineStr">
        <is>
          <t xml:space="preserve">  Cash</t>
        </is>
      </c>
      <c r="B11" s="127">
        <f>'Cashflow Forecast'!B22</f>
        <v/>
      </c>
      <c r="C11" s="127">
        <f>'Cashflow Forecast'!C22</f>
        <v/>
      </c>
      <c r="D11" s="127">
        <f>'Cashflow Forecast'!D22</f>
        <v/>
      </c>
    </row>
    <row r="12" ht="18" customHeight="1" s="42">
      <c r="A12" s="121" t="inlineStr">
        <is>
          <t xml:space="preserve">  Debtors</t>
        </is>
      </c>
      <c r="B12" s="129">
        <f>'P&amp;L Forecast'!B10*Assumptions!B60/365</f>
        <v/>
      </c>
      <c r="C12" s="129">
        <f>'P&amp;L Forecast'!C10*Assumptions!C60/365</f>
        <v/>
      </c>
      <c r="D12" s="129">
        <f>'P&amp;L Forecast'!D10*Assumptions!D60/365</f>
        <v/>
      </c>
    </row>
    <row r="13" ht="18" customHeight="1" s="42">
      <c r="A13" s="118" t="inlineStr">
        <is>
          <t xml:space="preserve">  Stock</t>
        </is>
      </c>
      <c r="B13" s="127">
        <f>'P&amp;L Forecast'!B19*Assumptions!B62/365</f>
        <v/>
      </c>
      <c r="C13" s="127">
        <f>'P&amp;L Forecast'!C19*Assumptions!C62/365</f>
        <v/>
      </c>
      <c r="D13" s="127">
        <f>'P&amp;L Forecast'!D19*Assumptions!D62/365</f>
        <v/>
      </c>
    </row>
    <row r="14" ht="18" customHeight="1" s="42">
      <c r="A14" s="119" t="inlineStr">
        <is>
          <t>TOTAL CURRENT ASSETS</t>
        </is>
      </c>
      <c r="B14" s="124">
        <f>SUM(B11:B13)</f>
        <v/>
      </c>
      <c r="C14" s="124">
        <f>SUM(B11:B13)</f>
        <v/>
      </c>
      <c r="D14" s="124">
        <f>SUM(B11:B13)</f>
        <v/>
      </c>
    </row>
    <row r="15" ht="18" customHeight="1" s="42">
      <c r="A15" s="119" t="inlineStr">
        <is>
          <t>CURRENT LIABILITIES</t>
        </is>
      </c>
      <c r="B15" s="152" t="n"/>
      <c r="C15" s="152" t="n"/>
      <c r="D15" s="153" t="n"/>
    </row>
    <row r="16" ht="18" customHeight="1" s="42">
      <c r="A16" s="118" t="inlineStr">
        <is>
          <t xml:space="preserve">  Creditors</t>
        </is>
      </c>
      <c r="B16" s="127">
        <f>'P&amp;L Forecast'!B15*Assumptions!B61/365</f>
        <v/>
      </c>
      <c r="C16" s="127">
        <f>'P&amp;L Forecast'!C15*Assumptions!C61/365</f>
        <v/>
      </c>
      <c r="D16" s="127">
        <f>'P&amp;L Forecast'!D15*Assumptions!D61/365</f>
        <v/>
      </c>
    </row>
    <row r="17" ht="18" customHeight="1" s="42">
      <c r="A17" s="121" t="inlineStr">
        <is>
          <t xml:space="preserve">  Tax payable</t>
        </is>
      </c>
      <c r="B17" s="129">
        <f>'P&amp;L Forecast'!B36</f>
        <v/>
      </c>
      <c r="C17" s="129">
        <f>'P&amp;L Forecast'!C36</f>
        <v/>
      </c>
      <c r="D17" s="129">
        <f>'P&amp;L Forecast'!D36</f>
        <v/>
      </c>
    </row>
    <row r="18" ht="18" customHeight="1" s="42">
      <c r="A18" s="119" t="inlineStr">
        <is>
          <t>TOTAL CURRENT LIAB.</t>
        </is>
      </c>
      <c r="B18" s="124">
        <f>SUM(B16:B17)</f>
        <v/>
      </c>
      <c r="C18" s="124">
        <f>SUM(B16:B17)</f>
        <v/>
      </c>
      <c r="D18" s="124">
        <f>SUM(B16:B17)</f>
        <v/>
      </c>
    </row>
    <row r="19" ht="18" customHeight="1" s="42">
      <c r="A19" s="119" t="inlineStr">
        <is>
          <t>NET CURRENT ASSETS</t>
        </is>
      </c>
      <c r="B19" s="124">
        <f>B14-B18</f>
        <v/>
      </c>
      <c r="C19" s="124">
        <f>B14-B18</f>
        <v/>
      </c>
      <c r="D19" s="124">
        <f>B14-B18</f>
        <v/>
      </c>
    </row>
    <row r="20" ht="18" customHeight="1" s="42">
      <c r="A20" s="119" t="inlineStr">
        <is>
          <t>LONG-TERM LIABILITIES</t>
        </is>
      </c>
      <c r="B20" s="152" t="n"/>
      <c r="C20" s="152" t="n"/>
      <c r="D20" s="153" t="n"/>
    </row>
    <row r="21" ht="18" customHeight="1" s="42">
      <c r="A21" s="118" t="inlineStr">
        <is>
          <t xml:space="preserve">  Long-term debt</t>
        </is>
      </c>
      <c r="B21" s="127">
        <f>Assumptions!B51-Assumptions!B54</f>
        <v/>
      </c>
      <c r="C21" s="127">
        <f>B21+Assumptions!C52-Assumptions!C55</f>
        <v/>
      </c>
      <c r="D21" s="127">
        <f>C21+Assumptions!D53-Assumptions!D56</f>
        <v/>
      </c>
    </row>
    <row r="22" ht="18" customHeight="1" s="42">
      <c r="A22" s="119" t="inlineStr">
        <is>
          <t>TOTAL ASSETS LESS LIABILITIES</t>
        </is>
      </c>
      <c r="B22" s="124">
        <f>B9+B19-B21</f>
        <v/>
      </c>
      <c r="C22" s="124">
        <f>B9+B19-B21</f>
        <v/>
      </c>
      <c r="D22" s="124">
        <f>B9+B19-B21</f>
        <v/>
      </c>
    </row>
    <row r="23" ht="18" customHeight="1" s="42">
      <c r="A23" s="119" t="inlineStr">
        <is>
          <t>FINANCED BY</t>
        </is>
      </c>
      <c r="B23" s="152" t="n"/>
      <c r="C23" s="152" t="n"/>
      <c r="D23" s="153" t="n"/>
    </row>
    <row r="24" ht="18" customHeight="1" s="42">
      <c r="A24" s="118" t="inlineStr">
        <is>
          <t xml:space="preserve">  Share capital &amp; premium</t>
        </is>
      </c>
      <c r="B24" s="127">
        <f>Assumptions!B57</f>
        <v/>
      </c>
      <c r="C24" s="127">
        <f>Assumptions!B57+Assumptions!C58</f>
        <v/>
      </c>
      <c r="D24" s="127">
        <f>Assumptions!B57+Assumptions!C58+Assumptions!D59</f>
        <v/>
      </c>
    </row>
    <row r="25" ht="18" customHeight="1" s="42">
      <c r="A25" s="121" t="inlineStr">
        <is>
          <t xml:space="preserve">  Retained earnings</t>
        </is>
      </c>
      <c r="B25" s="129">
        <f>'P&amp;L Forecast'!B45</f>
        <v/>
      </c>
      <c r="C25" s="129">
        <f>'P&amp;L Forecast'!B45+'P&amp;L Forecast'!C45</f>
        <v/>
      </c>
      <c r="D25" s="129">
        <f>'P&amp;L Forecast'!B45+'P&amp;L Forecast'!C45+'P&amp;L Forecast'!D45</f>
        <v/>
      </c>
    </row>
    <row r="26" ht="18" customHeight="1" s="42">
      <c r="A26" s="119" t="inlineStr">
        <is>
          <t>TOTAL EQUITY</t>
        </is>
      </c>
      <c r="B26" s="124">
        <f>SUM(B24:B25)</f>
        <v/>
      </c>
      <c r="C26" s="124">
        <f>SUM(B24:B25)</f>
        <v/>
      </c>
      <c r="D26" s="124">
        <f>SUM(B24:B25)</f>
        <v/>
      </c>
    </row>
  </sheetData>
  <mergeCells count="7">
    <mergeCell ref="A1:D1"/>
    <mergeCell ref="A23:D23"/>
    <mergeCell ref="A5:D5"/>
    <mergeCell ref="A20:D20"/>
    <mergeCell ref="A15:D15"/>
    <mergeCell ref="A2:D2"/>
    <mergeCell ref="A10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0025285A"/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ColWidth="8.6796875" defaultRowHeight="15"/>
  <cols>
    <col width="34" customWidth="1" style="51" min="1" max="1"/>
    <col width="34" customWidth="1" style="51" min="2" max="4"/>
    <col width="34" customWidth="1" style="42" min="3" max="3"/>
    <col width="34" customWidth="1" style="42" min="4" max="4"/>
  </cols>
  <sheetData>
    <row r="1" ht="24" customHeight="1" s="42">
      <c r="A1" s="117" t="inlineStr">
        <is>
          <t>FINANCIAL FORECAST SUMMARY DASHBOARD</t>
        </is>
      </c>
      <c r="B1" s="152" t="n"/>
      <c r="C1" s="152" t="n"/>
      <c r="D1" s="153" t="n"/>
    </row>
    <row r="2" ht="24" customHeight="1" s="42">
      <c r="A2" s="117" t="inlineStr">
        <is>
          <t>For sharing with investors, lenders, and advisors  |  Greater Lincolnshire Business Finance Accelerator</t>
        </is>
      </c>
      <c r="B2" s="152" t="n"/>
      <c r="C2" s="152" t="n"/>
      <c r="D2" s="153" t="n"/>
    </row>
    <row r="3" ht="18" customHeight="1" s="42">
      <c r="A3" s="118" t="n"/>
      <c r="B3" s="118" t="n"/>
      <c r="C3" s="118" t="n"/>
      <c r="D3" s="118" t="n"/>
    </row>
    <row r="4" ht="18" customHeight="1" s="42">
      <c r="A4" s="120" t="inlineStr">
        <is>
          <t>Key metric</t>
        </is>
      </c>
      <c r="B4" s="120" t="inlineStr">
        <is>
          <t>Year 1</t>
        </is>
      </c>
      <c r="C4" s="120" t="inlineStr">
        <is>
          <t>Year 2</t>
        </is>
      </c>
      <c r="D4" s="120" t="inlineStr">
        <is>
          <t>Year 3</t>
        </is>
      </c>
    </row>
    <row r="5" ht="18" customHeight="1" s="42">
      <c r="A5" s="119" t="inlineStr">
        <is>
          <t>P&amp;L SUMMARY</t>
        </is>
      </c>
      <c r="B5" s="152" t="n"/>
      <c r="C5" s="152" t="n"/>
      <c r="D5" s="153" t="n"/>
    </row>
    <row r="6" ht="18" customHeight="1" s="42">
      <c r="A6" s="118" t="inlineStr">
        <is>
          <t>Total revenue</t>
        </is>
      </c>
      <c r="B6" s="127">
        <f>'P&amp;L Forecast'!B10</f>
        <v/>
      </c>
      <c r="C6" s="127">
        <f>'P&amp;L Forecast'!C10</f>
        <v/>
      </c>
      <c r="D6" s="127">
        <f>'P&amp;L Forecast'!D10</f>
        <v/>
      </c>
    </row>
    <row r="7" ht="18" customHeight="1" s="42">
      <c r="A7" s="121" t="inlineStr">
        <is>
          <t>Gross profit</t>
        </is>
      </c>
      <c r="B7" s="129">
        <f>'P&amp;L Forecast'!B16</f>
        <v/>
      </c>
      <c r="C7" s="129">
        <f>'P&amp;L Forecast'!C16</f>
        <v/>
      </c>
      <c r="D7" s="129">
        <f>'P&amp;L Forecast'!D16</f>
        <v/>
      </c>
    </row>
    <row r="8" ht="18" customHeight="1" s="42">
      <c r="A8" s="118" t="inlineStr">
        <is>
          <t>Gross margin %</t>
        </is>
      </c>
      <c r="B8" s="125">
        <f>'P&amp;L Forecast'!B17</f>
        <v/>
      </c>
      <c r="C8" s="125">
        <f>'P&amp;L Forecast'!C17</f>
        <v/>
      </c>
      <c r="D8" s="125">
        <f>'P&amp;L Forecast'!D17</f>
        <v/>
      </c>
    </row>
    <row r="9" ht="18" customHeight="1" s="42">
      <c r="A9" s="119" t="inlineStr">
        <is>
          <t>EBITDA</t>
        </is>
      </c>
      <c r="B9" s="124">
        <f>'P&amp;L Forecast'!B30</f>
        <v/>
      </c>
      <c r="C9" s="124">
        <f>'P&amp;L Forecast'!C30</f>
        <v/>
      </c>
      <c r="D9" s="124">
        <f>'P&amp;L Forecast'!D30</f>
        <v/>
      </c>
    </row>
    <row r="10" ht="18" customHeight="1" s="42">
      <c r="A10" s="118" t="inlineStr">
        <is>
          <t>EBITDA margin %</t>
        </is>
      </c>
      <c r="B10" s="125">
        <f>'P&amp;L Forecast'!B31</f>
        <v/>
      </c>
      <c r="C10" s="125">
        <f>'P&amp;L Forecast'!C31</f>
        <v/>
      </c>
      <c r="D10" s="125">
        <f>'P&amp;L Forecast'!D31</f>
        <v/>
      </c>
    </row>
    <row r="11" ht="18" customHeight="1" s="42">
      <c r="A11" s="121" t="inlineStr">
        <is>
          <t>Net profit after tax</t>
        </is>
      </c>
      <c r="B11" s="129">
        <f>'P&amp;L Forecast'!B37</f>
        <v/>
      </c>
      <c r="C11" s="129">
        <f>'P&amp;L Forecast'!C37</f>
        <v/>
      </c>
      <c r="D11" s="129">
        <f>'P&amp;L Forecast'!D37</f>
        <v/>
      </c>
    </row>
    <row r="12" ht="18" customHeight="1" s="42">
      <c r="A12" s="119" t="inlineStr">
        <is>
          <t>CASHFLOW SUMMARY</t>
        </is>
      </c>
      <c r="B12" s="152" t="n"/>
      <c r="C12" s="152" t="n"/>
      <c r="D12" s="153" t="n"/>
    </row>
    <row r="13" ht="18" customHeight="1" s="42">
      <c r="A13" s="118" t="inlineStr">
        <is>
          <t>Net operating cashflow</t>
        </is>
      </c>
      <c r="B13" s="127">
        <f>'Cashflow Forecast'!B11</f>
        <v/>
      </c>
      <c r="C13" s="127">
        <f>'Cashflow Forecast'!C11</f>
        <v/>
      </c>
      <c r="D13" s="127">
        <f>'Cashflow Forecast'!D11</f>
        <v/>
      </c>
    </row>
    <row r="14" ht="18" customHeight="1" s="42">
      <c r="A14" s="121" t="inlineStr">
        <is>
          <t>Net change in cash</t>
        </is>
      </c>
      <c r="B14" s="129">
        <f>'Cashflow Forecast'!B20</f>
        <v/>
      </c>
      <c r="C14" s="129">
        <f>'Cashflow Forecast'!C20</f>
        <v/>
      </c>
      <c r="D14" s="129">
        <f>'Cashflow Forecast'!D20</f>
        <v/>
      </c>
    </row>
    <row r="15" ht="18" customHeight="1" s="42">
      <c r="A15" s="118" t="inlineStr">
        <is>
          <t>Closing cash balance</t>
        </is>
      </c>
      <c r="B15" s="127">
        <f>'Cashflow Forecast'!B22</f>
        <v/>
      </c>
      <c r="C15" s="127">
        <f>'Cashflow Forecast'!C22</f>
        <v/>
      </c>
      <c r="D15" s="127">
        <f>'Cashflow Forecast'!D22</f>
        <v/>
      </c>
    </row>
    <row r="16" ht="18" customHeight="1" s="42">
      <c r="A16" s="119" t="inlineStr">
        <is>
          <t>BALANCE SHEET SUMMARY</t>
        </is>
      </c>
      <c r="B16" s="152" t="n"/>
      <c r="C16" s="152" t="n"/>
      <c r="D16" s="153" t="n"/>
    </row>
    <row r="17" ht="18" customHeight="1" s="42">
      <c r="A17" s="118" t="inlineStr">
        <is>
          <t>Net fixed assets</t>
        </is>
      </c>
      <c r="B17" s="127">
        <f>'Balance Sheet'!B9</f>
        <v/>
      </c>
      <c r="C17" s="127">
        <f>'Balance Sheet'!C9</f>
        <v/>
      </c>
      <c r="D17" s="127">
        <f>'Balance Sheet'!D9</f>
        <v/>
      </c>
    </row>
    <row r="18" ht="18" customHeight="1" s="42">
      <c r="A18" s="121" t="inlineStr">
        <is>
          <t>Net current assets</t>
        </is>
      </c>
      <c r="B18" s="129">
        <f>'Balance Sheet'!B19</f>
        <v/>
      </c>
      <c r="C18" s="129">
        <f>'Balance Sheet'!C19</f>
        <v/>
      </c>
      <c r="D18" s="129">
        <f>'Balance Sheet'!D19</f>
        <v/>
      </c>
    </row>
    <row r="19" ht="18" customHeight="1" s="42">
      <c r="A19" s="118" t="inlineStr">
        <is>
          <t>Total equity</t>
        </is>
      </c>
      <c r="B19" s="127">
        <f>'Balance Sheet'!B26</f>
        <v/>
      </c>
      <c r="C19" s="127">
        <f>'Balance Sheet'!C26</f>
        <v/>
      </c>
      <c r="D19" s="127">
        <f>'Balance Sheet'!D26</f>
        <v/>
      </c>
    </row>
    <row r="20" ht="18" customHeight="1" s="42">
      <c r="A20" s="119" t="inlineStr">
        <is>
          <t>KEY RATIOS</t>
        </is>
      </c>
      <c r="B20" s="152" t="n"/>
      <c r="C20" s="152" t="n"/>
      <c r="D20" s="153" t="n"/>
    </row>
    <row r="21" ht="18" customHeight="1" s="42">
      <c r="A21" s="118" t="inlineStr">
        <is>
          <t>Revenue growth YoY</t>
        </is>
      </c>
      <c r="B21" s="125">
        <f>"-"</f>
        <v/>
      </c>
      <c r="C21" s="125">
        <f>IF('P&amp;L Forecast'!C10=0,0,('P&amp;L Forecast'!C10-'P&amp;L Forecast'!C10)/'P&amp;L Forecast'!C10)</f>
        <v/>
      </c>
      <c r="D21" s="125">
        <f>IF('P&amp;L Forecast'!D10=0,0,('P&amp;L Forecast'!C10-'P&amp;L Forecast'!D10)/'P&amp;L Forecast'!D10)</f>
        <v/>
      </c>
    </row>
    <row r="22" ht="18" customHeight="1" s="42">
      <c r="A22" s="121" t="inlineStr">
        <is>
          <t>Net profit margin %</t>
        </is>
      </c>
      <c r="B22" s="130">
        <f>IF('P&amp;L Forecast'!B10=0,0,'P&amp;L Forecast'!B37/'P&amp;L Forecast'!B10)</f>
        <v/>
      </c>
      <c r="C22" s="130">
        <f>IF('P&amp;L Forecast'!C10=0,0,'P&amp;L Forecast'!C37/'P&amp;L Forecast'!C10)</f>
        <v/>
      </c>
      <c r="D22" s="130">
        <f>IF('P&amp;L Forecast'!D10=0,0,'P&amp;L Forecast'!D37/'P&amp;L Forecast'!D10)</f>
        <v/>
      </c>
    </row>
    <row r="23" ht="18" customHeight="1" s="42">
      <c r="A23" s="118" t="n"/>
      <c r="B23" s="118" t="n"/>
      <c r="C23" s="118" t="n"/>
      <c r="D23" s="118" t="n"/>
    </row>
    <row r="24" ht="18" customHeight="1" s="42">
      <c r="A24" s="118" t="inlineStr">
        <is>
          <t>This model contains forward-looking projections based on management assumptions. Actual results may differ materially. For guidance on completing this model, contact the Business Finance Accelerator.</t>
        </is>
      </c>
      <c r="B24" s="152" t="n"/>
      <c r="C24" s="152" t="n"/>
      <c r="D24" s="153" t="n"/>
    </row>
  </sheetData>
  <mergeCells count="7">
    <mergeCell ref="A1:D1"/>
    <mergeCell ref="A5:D5"/>
    <mergeCell ref="A12:D12"/>
    <mergeCell ref="A20:D20"/>
    <mergeCell ref="A24:D24"/>
    <mergeCell ref="A2:D2"/>
    <mergeCell ref="A16:D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5EC94E7A34B418BB65C6DFB75EE73" ma:contentTypeVersion="19" ma:contentTypeDescription="Create a new document." ma:contentTypeScope="" ma:versionID="7c1e78dd35d28b323e3baa1aaa477b68">
  <xsd:schema xmlns:xsd="http://www.w3.org/2001/XMLSchema" xmlns:xs="http://www.w3.org/2001/XMLSchema" xmlns:p="http://schemas.microsoft.com/office/2006/metadata/properties" xmlns:ns2="4012c284-5135-45e8-85b1-bb607e23adae" xmlns:ns3="ab895cf7-099f-4053-bd2e-819cbc3bc631" targetNamespace="http://schemas.microsoft.com/office/2006/metadata/properties" ma:root="true" ma:fieldsID="d26ec62f3f9e431ff6996f2a697cd73c" ns2:_="" ns3:_="">
    <xsd:import namespace="4012c284-5135-45e8-85b1-bb607e23adae"/>
    <xsd:import namespace="ab895cf7-099f-4053-bd2e-819cbc3bc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2c284-5135-45e8-85b1-bb607e23a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95cf7-099f-4053-bd2e-819cbc3bc6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facdea-49c8-4727-8b79-b390e14399bc}" ma:internalName="TaxCatchAll" ma:showField="CatchAllData" ma:web="ab895cf7-099f-4053-bd2e-819cbc3bc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12c284-5135-45e8-85b1-bb607e23adae">
      <Terms xmlns="http://schemas.microsoft.com/office/infopath/2007/PartnerControls"/>
    </lcf76f155ced4ddcb4097134ff3c332f>
    <TaxCatchAll xmlns="ab895cf7-099f-4053-bd2e-819cbc3bc631" xsi:nil="true"/>
  </documentManagement>
</p:properties>
</file>

<file path=customXml/itemProps1.xml><?xml version="1.0" encoding="utf-8"?>
<ds:datastoreItem xmlns:ds="http://schemas.openxmlformats.org/officeDocument/2006/customXml" ds:itemID="{FFA9BC45-22D3-4975-8514-899D4512EE24}"/>
</file>

<file path=customXml/itemProps2.xml><?xml version="1.0" encoding="utf-8"?>
<ds:datastoreItem xmlns:ds="http://schemas.openxmlformats.org/officeDocument/2006/customXml" ds:itemID="{25A9BD34-F156-45B9-937B-DC808337213F}"/>
</file>

<file path=customXml/itemProps3.xml><?xml version="1.0" encoding="utf-8"?>
<ds:datastoreItem xmlns:ds="http://schemas.openxmlformats.org/officeDocument/2006/customXml" ds:itemID="{5EC1642B-1AF3-4FB7-A068-E093CCA9422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2026-07-13T15:29:19Z</dcterms:created>
  <dcterms:modified xsi:type="dcterms:W3CDTF">2026-07-13T15:29:36Z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0x0101001DB5EC94E7A34B418BB65C6DFB75EE73</vt:lpwstr>
  </property>
</Properties>
</file>